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23"/>
  <workbookPr defaultThemeVersion="166925"/>
  <mc:AlternateContent xmlns:mc="http://schemas.openxmlformats.org/markup-compatibility/2006">
    <mc:Choice Requires="x15">
      <x15ac:absPath xmlns:x15ac="http://schemas.microsoft.com/office/spreadsheetml/2010/11/ac" url="/Users/Travis/Documents/Travis/Work/Oola/Compensation Plan/"/>
    </mc:Choice>
  </mc:AlternateContent>
  <xr:revisionPtr revIDLastSave="0" documentId="13_ncr:1_{8ACCB3C3-514C-204E-809A-C3B10DF2C6F1}" xr6:coauthVersionLast="46" xr6:coauthVersionMax="46" xr10:uidLastSave="{00000000-0000-0000-0000-000000000000}"/>
  <bookViews>
    <workbookView xWindow="80" yWindow="500" windowWidth="28600" windowHeight="14100" xr2:uid="{3894E869-5126-9045-884A-ACD5D676E0A3}"/>
  </bookViews>
  <sheets>
    <sheet name="Summary" sheetId="1" r:id="rId1"/>
    <sheet name="Month 1" sheetId="4" r:id="rId2"/>
    <sheet name="Month 2" sheetId="3" r:id="rId3"/>
    <sheet name="Month 3" sheetId="6" r:id="rId4"/>
    <sheet name="Month 4 what if nothing new"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4" i="6" l="1"/>
  <c r="D31" i="1"/>
  <c r="D21" i="6"/>
  <c r="L20" i="6"/>
  <c r="D26" i="1"/>
  <c r="L33" i="6"/>
  <c r="E31" i="1"/>
  <c r="F28" i="1"/>
  <c r="D27" i="1"/>
  <c r="K24" i="3"/>
  <c r="J13" i="4"/>
  <c r="I13" i="4"/>
  <c r="H13" i="4"/>
  <c r="G13" i="4"/>
  <c r="F13" i="4"/>
  <c r="E13" i="4"/>
  <c r="D13" i="4"/>
  <c r="J12" i="4"/>
  <c r="I12" i="4"/>
  <c r="H12" i="4"/>
  <c r="G12" i="4"/>
  <c r="F12" i="4"/>
  <c r="E12" i="4"/>
  <c r="D12" i="4"/>
  <c r="K11" i="4"/>
  <c r="K10" i="4"/>
  <c r="K9" i="4"/>
  <c r="K8" i="4"/>
  <c r="K7" i="4"/>
  <c r="D3" i="4"/>
  <c r="D30" i="6"/>
  <c r="E30" i="6"/>
  <c r="J32" i="1"/>
  <c r="J33" i="1" s="1"/>
  <c r="L43" i="1"/>
  <c r="K43" i="1"/>
  <c r="G43" i="1"/>
  <c r="J43" i="1"/>
  <c r="F43" i="1"/>
  <c r="J24" i="7"/>
  <c r="J29" i="7" s="1"/>
  <c r="I24" i="7"/>
  <c r="I30" i="7" s="1"/>
  <c r="H24" i="7"/>
  <c r="G24" i="7"/>
  <c r="F24" i="7"/>
  <c r="F29" i="7" s="1"/>
  <c r="E24" i="7"/>
  <c r="E29" i="7" s="1"/>
  <c r="K38" i="7"/>
  <c r="F38" i="7"/>
  <c r="E38" i="7"/>
  <c r="K37" i="7"/>
  <c r="J37" i="7"/>
  <c r="I37" i="7"/>
  <c r="H37" i="7"/>
  <c r="G37" i="7"/>
  <c r="F37" i="7"/>
  <c r="E37" i="7"/>
  <c r="D37" i="7"/>
  <c r="L36" i="7"/>
  <c r="J38" i="7"/>
  <c r="I38" i="7"/>
  <c r="H38" i="7"/>
  <c r="G38" i="7"/>
  <c r="D38" i="7"/>
  <c r="L34" i="7"/>
  <c r="L33" i="7"/>
  <c r="L32" i="7"/>
  <c r="K30" i="7"/>
  <c r="K29" i="7"/>
  <c r="H29" i="7"/>
  <c r="G29" i="7"/>
  <c r="D29" i="7"/>
  <c r="L28" i="7"/>
  <c r="J30" i="7"/>
  <c r="H30" i="7"/>
  <c r="G30" i="7"/>
  <c r="F30" i="7"/>
  <c r="D30" i="7"/>
  <c r="L26" i="7"/>
  <c r="L25" i="7"/>
  <c r="K22" i="7"/>
  <c r="K21" i="7"/>
  <c r="J21" i="7"/>
  <c r="I21" i="7"/>
  <c r="H21" i="7"/>
  <c r="G21" i="7"/>
  <c r="F21" i="7"/>
  <c r="E21" i="7"/>
  <c r="D21" i="7"/>
  <c r="J22" i="7"/>
  <c r="I22" i="7"/>
  <c r="H22" i="7"/>
  <c r="G22" i="7"/>
  <c r="L20" i="7"/>
  <c r="E22" i="7"/>
  <c r="D22" i="7"/>
  <c r="L19" i="7"/>
  <c r="L18" i="7"/>
  <c r="L17" i="7"/>
  <c r="L16" i="7"/>
  <c r="K14" i="7"/>
  <c r="J14" i="7"/>
  <c r="I14" i="7"/>
  <c r="H14" i="7"/>
  <c r="G14" i="7"/>
  <c r="F14" i="7"/>
  <c r="E14" i="7"/>
  <c r="D14" i="7"/>
  <c r="K13" i="7"/>
  <c r="J13" i="7"/>
  <c r="I13" i="7"/>
  <c r="H13" i="7"/>
  <c r="G13" i="7"/>
  <c r="F13" i="7"/>
  <c r="E13" i="7"/>
  <c r="D13" i="7"/>
  <c r="L12" i="7"/>
  <c r="L11" i="7"/>
  <c r="L10" i="7"/>
  <c r="L9" i="7"/>
  <c r="L8" i="7"/>
  <c r="D4" i="7"/>
  <c r="D3" i="7"/>
  <c r="C38" i="1" s="1"/>
  <c r="C43" i="1" s="1"/>
  <c r="K13" i="6"/>
  <c r="J13" i="6"/>
  <c r="I13" i="6"/>
  <c r="H13" i="6"/>
  <c r="G13" i="6"/>
  <c r="F13" i="6"/>
  <c r="E13" i="6"/>
  <c r="D13" i="6"/>
  <c r="J21" i="6"/>
  <c r="J14" i="6"/>
  <c r="D14" i="6"/>
  <c r="J20" i="6"/>
  <c r="J22" i="6" s="1"/>
  <c r="I20" i="6"/>
  <c r="I22" i="6" s="1"/>
  <c r="H20" i="6"/>
  <c r="G20" i="6"/>
  <c r="F20" i="6"/>
  <c r="E20" i="6"/>
  <c r="E22" i="6" s="1"/>
  <c r="D20" i="6"/>
  <c r="K29" i="6"/>
  <c r="J29" i="6"/>
  <c r="I29" i="6"/>
  <c r="H29" i="6"/>
  <c r="G29" i="6"/>
  <c r="F29" i="6"/>
  <c r="E29" i="6"/>
  <c r="D29" i="6"/>
  <c r="K21" i="6"/>
  <c r="I21" i="6"/>
  <c r="H21" i="6"/>
  <c r="G21" i="6"/>
  <c r="F21" i="6"/>
  <c r="E21" i="6"/>
  <c r="E9" i="1"/>
  <c r="K30" i="6"/>
  <c r="J27" i="6"/>
  <c r="J30" i="6" s="1"/>
  <c r="I27" i="6"/>
  <c r="H27" i="6"/>
  <c r="H30" i="6" s="1"/>
  <c r="G27" i="6"/>
  <c r="F27" i="6"/>
  <c r="E27" i="6"/>
  <c r="L28" i="6"/>
  <c r="D27" i="6"/>
  <c r="G22" i="6"/>
  <c r="L18" i="6"/>
  <c r="G30" i="6"/>
  <c r="F30" i="6"/>
  <c r="L26" i="6"/>
  <c r="L25" i="6"/>
  <c r="L24" i="6"/>
  <c r="L19" i="6"/>
  <c r="L16" i="6"/>
  <c r="L12" i="6"/>
  <c r="L11" i="6"/>
  <c r="L10" i="6"/>
  <c r="L9" i="6"/>
  <c r="L8" i="6"/>
  <c r="K22" i="6"/>
  <c r="K33" i="6" s="1"/>
  <c r="K14" i="6"/>
  <c r="H22" i="6"/>
  <c r="F22" i="6"/>
  <c r="I14" i="6"/>
  <c r="H14" i="6"/>
  <c r="G14" i="6"/>
  <c r="F14" i="6"/>
  <c r="E14" i="6"/>
  <c r="D4" i="6"/>
  <c r="D3" i="6"/>
  <c r="K20" i="3"/>
  <c r="K19" i="3"/>
  <c r="K18" i="3"/>
  <c r="K17" i="3"/>
  <c r="K16" i="3"/>
  <c r="K12" i="3"/>
  <c r="K11" i="3"/>
  <c r="K10" i="3"/>
  <c r="K9" i="3"/>
  <c r="D24" i="3"/>
  <c r="D22" i="3"/>
  <c r="J22" i="3"/>
  <c r="J24" i="3" s="1"/>
  <c r="I22" i="3"/>
  <c r="H22" i="3"/>
  <c r="H24" i="3" s="1"/>
  <c r="G22" i="3"/>
  <c r="G24" i="3" s="1"/>
  <c r="F22" i="3"/>
  <c r="F24" i="3" s="1"/>
  <c r="E22" i="3"/>
  <c r="J21" i="3"/>
  <c r="I21" i="3"/>
  <c r="H21" i="3"/>
  <c r="G21" i="3"/>
  <c r="F21" i="3"/>
  <c r="E21" i="3"/>
  <c r="D21" i="3"/>
  <c r="K21" i="3" s="1"/>
  <c r="J14" i="3"/>
  <c r="I14" i="3"/>
  <c r="I24" i="3" s="1"/>
  <c r="H14" i="3"/>
  <c r="G14" i="3"/>
  <c r="F14" i="3"/>
  <c r="E14" i="3"/>
  <c r="E24" i="3" s="1"/>
  <c r="D14" i="3"/>
  <c r="K14" i="3" s="1"/>
  <c r="J13" i="3"/>
  <c r="I13" i="3"/>
  <c r="H13" i="3"/>
  <c r="K13" i="3" s="1"/>
  <c r="E17" i="1" s="1"/>
  <c r="E19" i="1" s="1"/>
  <c r="G13" i="3"/>
  <c r="F13" i="3"/>
  <c r="E13" i="3"/>
  <c r="D13" i="3"/>
  <c r="D25" i="1"/>
  <c r="D24" i="1"/>
  <c r="F24" i="1"/>
  <c r="F25" i="1"/>
  <c r="C25" i="1"/>
  <c r="L33" i="1"/>
  <c r="K33" i="1"/>
  <c r="G33" i="1"/>
  <c r="F15" i="1"/>
  <c r="C15" i="1"/>
  <c r="D15" i="1" s="1"/>
  <c r="D4" i="3"/>
  <c r="D3" i="3"/>
  <c r="K8" i="3"/>
  <c r="L19" i="1"/>
  <c r="K19" i="1"/>
  <c r="J19" i="1"/>
  <c r="G19" i="1"/>
  <c r="F14" i="1"/>
  <c r="F13" i="1"/>
  <c r="D14" i="1"/>
  <c r="C16" i="1"/>
  <c r="D13" i="1"/>
  <c r="D7" i="1"/>
  <c r="D5" i="1"/>
  <c r="C6" i="1"/>
  <c r="C9" i="1" s="1"/>
  <c r="K13" i="4" l="1"/>
  <c r="K12" i="4"/>
  <c r="D4" i="4"/>
  <c r="J33" i="6"/>
  <c r="L27" i="6"/>
  <c r="K22" i="3"/>
  <c r="D28" i="1"/>
  <c r="D38" i="1"/>
  <c r="H38" i="1" s="1"/>
  <c r="F33" i="1"/>
  <c r="D5" i="7"/>
  <c r="C19" i="1"/>
  <c r="I29" i="7"/>
  <c r="L29" i="7" s="1"/>
  <c r="E41" i="1" s="1"/>
  <c r="I41" i="1" s="1"/>
  <c r="L24" i="7"/>
  <c r="E30" i="7"/>
  <c r="L30" i="7" s="1"/>
  <c r="D41" i="1" s="1"/>
  <c r="L37" i="7"/>
  <c r="L13" i="7"/>
  <c r="E39" i="1" s="1"/>
  <c r="I39" i="1" s="1"/>
  <c r="L38" i="7"/>
  <c r="L35" i="7"/>
  <c r="K42" i="7"/>
  <c r="L21" i="7"/>
  <c r="E40" i="1" s="1"/>
  <c r="I40" i="1" s="1"/>
  <c r="H42" i="7"/>
  <c r="I42" i="7"/>
  <c r="D42" i="7"/>
  <c r="G42" i="7"/>
  <c r="J42" i="7"/>
  <c r="L27" i="7"/>
  <c r="L14" i="7"/>
  <c r="D39" i="1" s="1"/>
  <c r="F22" i="7"/>
  <c r="F42" i="7" s="1"/>
  <c r="D17" i="1"/>
  <c r="F19" i="1"/>
  <c r="F33" i="6"/>
  <c r="H33" i="6"/>
  <c r="E33" i="6"/>
  <c r="L14" i="6"/>
  <c r="D22" i="6"/>
  <c r="D33" i="6" s="1"/>
  <c r="G33" i="6"/>
  <c r="L29" i="6"/>
  <c r="I30" i="6"/>
  <c r="L30" i="6" s="1"/>
  <c r="L17" i="6"/>
  <c r="L21" i="6"/>
  <c r="I31" i="1" s="1"/>
  <c r="L13" i="6"/>
  <c r="E30" i="1" s="1"/>
  <c r="I30" i="1" s="1"/>
  <c r="D5" i="6"/>
  <c r="D29" i="1"/>
  <c r="I17" i="1"/>
  <c r="I19" i="1" s="1"/>
  <c r="D5" i="3"/>
  <c r="D16" i="1"/>
  <c r="H16" i="1" s="1"/>
  <c r="H19" i="1" s="1"/>
  <c r="D6" i="1"/>
  <c r="D9" i="1" s="1"/>
  <c r="F7" i="1"/>
  <c r="F6" i="1"/>
  <c r="M19" i="1" l="1"/>
  <c r="H43" i="1"/>
  <c r="I33" i="6"/>
  <c r="D30" i="1"/>
  <c r="E42" i="7"/>
  <c r="E43" i="1"/>
  <c r="I43" i="1"/>
  <c r="H29" i="1"/>
  <c r="H33" i="1" s="1"/>
  <c r="L42" i="7"/>
  <c r="L43" i="7" s="1"/>
  <c r="L22" i="7"/>
  <c r="D40" i="1" s="1"/>
  <c r="D43" i="1" s="1"/>
  <c r="E33" i="1"/>
  <c r="I33" i="1"/>
  <c r="L22" i="6"/>
  <c r="C29" i="1"/>
  <c r="C33" i="1" s="1"/>
  <c r="D19" i="1"/>
  <c r="F9" i="1"/>
  <c r="M9" i="1" s="1"/>
  <c r="N9" i="1" s="1"/>
  <c r="N19" i="1" l="1"/>
  <c r="M43" i="1"/>
  <c r="D33" i="1"/>
  <c r="M33" i="1"/>
  <c r="N33" i="1" l="1"/>
</calcChain>
</file>

<file path=xl/sharedStrings.xml><?xml version="1.0" encoding="utf-8"?>
<sst xmlns="http://schemas.openxmlformats.org/spreadsheetml/2006/main" count="226" uniqueCount="69">
  <si>
    <t>1)</t>
  </si>
  <si>
    <t>Enroll three Members</t>
  </si>
  <si>
    <t>Enrollment Bonus</t>
  </si>
  <si>
    <t>Free Product</t>
  </si>
  <si>
    <t>Enroll seven Ambassadors</t>
  </si>
  <si>
    <t>Total</t>
  </si>
  <si>
    <t>Member Sales Bonus</t>
  </si>
  <si>
    <t>Unilevel Bonus</t>
  </si>
  <si>
    <t>3)</t>
  </si>
  <si>
    <t>Total Month 1</t>
  </si>
  <si>
    <t>Month 1</t>
  </si>
  <si>
    <t>Month 2</t>
  </si>
  <si>
    <t>4)</t>
  </si>
  <si>
    <t>Leadership Rewards Bonus</t>
  </si>
  <si>
    <t>Tier Advancement Bonus</t>
  </si>
  <si>
    <t>Infinity Bonus</t>
  </si>
  <si>
    <t>PV</t>
  </si>
  <si>
    <t>OV</t>
  </si>
  <si>
    <t>Personal Enrollment</t>
  </si>
  <si>
    <t>2)</t>
  </si>
  <si>
    <t>5)</t>
  </si>
  <si>
    <t>6)</t>
  </si>
  <si>
    <t>Enroll 3 more Members</t>
  </si>
  <si>
    <t>Total Month 2</t>
  </si>
  <si>
    <t>CV</t>
  </si>
  <si>
    <t>Leg OV</t>
  </si>
  <si>
    <t>Ambassador Month 2</t>
  </si>
  <si>
    <t>Personal Member count on subscription</t>
  </si>
  <si>
    <t>New Members added during month</t>
  </si>
  <si>
    <t>Total PV</t>
  </si>
  <si>
    <t>Month 3</t>
  </si>
  <si>
    <t>Total Month 3</t>
  </si>
  <si>
    <t>7)</t>
  </si>
  <si>
    <t>8)</t>
  </si>
  <si>
    <t>9)</t>
  </si>
  <si>
    <t>Rank advance to S3</t>
  </si>
  <si>
    <t>Monthly subscription from Ambassadors (level 1)</t>
  </si>
  <si>
    <t>Enroll 2 new Members</t>
  </si>
  <si>
    <t>Enroll 1 new Ambassador</t>
  </si>
  <si>
    <t>10)</t>
  </si>
  <si>
    <t>Legs</t>
  </si>
  <si>
    <t># of recurring Ambassadors</t>
  </si>
  <si>
    <t xml:space="preserve"># of recurring Members </t>
  </si>
  <si>
    <t># of new Ambassadors</t>
  </si>
  <si>
    <t># of new Members</t>
  </si>
  <si>
    <t>Less # of recurring Ambassadors w/ free subscription</t>
  </si>
  <si>
    <t>Level 1</t>
  </si>
  <si>
    <t>QV</t>
  </si>
  <si>
    <t>Level 2</t>
  </si>
  <si>
    <t>Level 3</t>
  </si>
  <si>
    <t>Rank advance to P3</t>
  </si>
  <si>
    <t>Rank advance to G3</t>
  </si>
  <si>
    <t>Total OV</t>
  </si>
  <si>
    <t>Monthly subscription from personal Members</t>
  </si>
  <si>
    <t>Level 1 volume from Ambasssadors and their members</t>
  </si>
  <si>
    <t>Level 2 volume from Ambasssadors and their members</t>
  </si>
  <si>
    <t>Level 4</t>
  </si>
  <si>
    <t>Total Month 4</t>
  </si>
  <si>
    <t>Month 4 what if nothing new</t>
  </si>
  <si>
    <t>Level 3 volume from Ambassadors and their members</t>
  </si>
  <si>
    <t>Paid Rank P2</t>
  </si>
  <si>
    <t>Cumulative</t>
  </si>
  <si>
    <t>Duplicate - your level 1 ambassadors do step 2 (enroll 7 Ambsdr)</t>
  </si>
  <si>
    <t>Duplicate - your level 1 ambassadors do step 1 (enroll 3 Mmbr)</t>
  </si>
  <si>
    <t>Ambassador Month 1</t>
  </si>
  <si>
    <t>Duplicate - your level 1 seven do step 3 ( their seven enroll 3 Mbrs)</t>
  </si>
  <si>
    <t>Duplicate - your level 1  seven do step 4 (their seven enroll 7 Ambsdrs)</t>
  </si>
  <si>
    <t>Duplicate - your level 1 seven do step 5 (enroll 3 Mmbrs each)</t>
  </si>
  <si>
    <t>Path for first 90 Days in the Oola Compensation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</si>
</sst>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4">
    <font>
      <sz val="12"/>
      <color theme="1"/>
      <name val="Calibri"/>
      <family val="2"/>
      <scheme val="minor"/>
    </font>
    <font>
      <sz val="12"/>
      <color theme="1"/>
      <name val="Calibri"/>
      <family val="2"/>
      <scheme val="minor"/>
    </font>
    <font>
      <b/>
      <sz val="12"/>
      <color theme="1"/>
      <name val="Calibri"/>
      <family val="2"/>
      <scheme val="minor"/>
    </font>
    <font>
      <b/>
      <i/>
      <sz val="12"/>
      <color rgb="FF000000"/>
      <name val="Helvetica"/>
      <family val="2"/>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2">
    <xf numFmtId="0" fontId="0" fillId="0" borderId="0" xfId="0"/>
    <xf numFmtId="44" fontId="0" fillId="0" borderId="0" xfId="2" applyFont="1"/>
    <xf numFmtId="0" fontId="0" fillId="0" borderId="0" xfId="0" applyAlignment="1">
      <alignment horizontal="center"/>
    </xf>
    <xf numFmtId="0" fontId="0" fillId="0" borderId="0" xfId="0" applyBorder="1" applyAlignment="1">
      <alignment horizontal="center"/>
    </xf>
    <xf numFmtId="164" fontId="0" fillId="0" borderId="0" xfId="1" applyNumberFormat="1" applyFont="1" applyBorder="1" applyAlignment="1">
      <alignment horizontal="center"/>
    </xf>
    <xf numFmtId="0" fontId="2" fillId="0" borderId="2" xfId="0" applyFont="1" applyBorder="1"/>
    <xf numFmtId="44" fontId="2" fillId="0" borderId="2" xfId="2" applyFont="1" applyBorder="1"/>
    <xf numFmtId="0" fontId="2" fillId="0" borderId="0" xfId="0" applyFont="1" applyBorder="1"/>
    <xf numFmtId="0" fontId="0" fillId="0" borderId="3" xfId="0"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164" fontId="0" fillId="0" borderId="0" xfId="1" applyNumberFormat="1" applyFont="1" applyAlignment="1">
      <alignment horizontal="center"/>
    </xf>
    <xf numFmtId="164" fontId="0" fillId="0" borderId="0" xfId="1" applyNumberFormat="1" applyFont="1"/>
    <xf numFmtId="164" fontId="0" fillId="0" borderId="6" xfId="1" applyNumberFormat="1" applyFont="1" applyBorder="1" applyAlignment="1">
      <alignment horizontal="center"/>
    </xf>
    <xf numFmtId="164" fontId="2" fillId="0" borderId="2" xfId="1" applyNumberFormat="1" applyFont="1" applyBorder="1"/>
    <xf numFmtId="0" fontId="0" fillId="0" borderId="9" xfId="0" applyBorder="1" applyAlignment="1">
      <alignment horizontal="center"/>
    </xf>
    <xf numFmtId="0" fontId="0" fillId="0" borderId="3" xfId="0" applyBorder="1" applyAlignment="1">
      <alignment horizontal="center"/>
    </xf>
    <xf numFmtId="164" fontId="0" fillId="0" borderId="0" xfId="1" applyNumberFormat="1" applyFont="1" applyFill="1"/>
    <xf numFmtId="164" fontId="0" fillId="0" borderId="0" xfId="1" applyNumberFormat="1" applyFont="1" applyFill="1" applyAlignment="1">
      <alignment horizontal="center"/>
    </xf>
    <xf numFmtId="164" fontId="0" fillId="0" borderId="0" xfId="0" applyNumberFormat="1" applyFill="1"/>
    <xf numFmtId="0" fontId="0" fillId="0" borderId="0" xfId="0" applyFill="1"/>
    <xf numFmtId="0" fontId="0" fillId="0" borderId="8" xfId="0" applyFill="1" applyBorder="1" applyAlignment="1">
      <alignment horizontal="center"/>
    </xf>
    <xf numFmtId="0" fontId="0" fillId="0" borderId="7" xfId="0" applyFill="1" applyBorder="1" applyAlignment="1">
      <alignment horizontal="center"/>
    </xf>
    <xf numFmtId="0" fontId="0" fillId="0" borderId="0" xfId="0" applyFill="1" applyAlignment="1">
      <alignment horizontal="center"/>
    </xf>
    <xf numFmtId="164" fontId="0" fillId="0" borderId="10" xfId="1" applyNumberFormat="1" applyFont="1" applyFill="1" applyBorder="1" applyAlignment="1">
      <alignment horizontal="center"/>
    </xf>
    <xf numFmtId="44" fontId="2" fillId="0" borderId="0" xfId="0" applyNumberFormat="1" applyFont="1" applyBorder="1"/>
    <xf numFmtId="44" fontId="2" fillId="0" borderId="0" xfId="0" applyNumberFormat="1" applyFont="1"/>
    <xf numFmtId="0" fontId="2" fillId="0" borderId="0" xfId="0" applyFont="1"/>
    <xf numFmtId="0" fontId="3" fillId="0" borderId="0" xfId="0" applyFont="1"/>
    <xf numFmtId="0" fontId="2" fillId="0" borderId="1" xfId="0" applyFont="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28220</xdr:colOff>
      <xdr:row>45</xdr:row>
      <xdr:rowOff>42331</xdr:rowOff>
    </xdr:from>
    <xdr:ext cx="17681225" cy="749821"/>
    <xdr:sp macro="" textlink="">
      <xdr:nvSpPr>
        <xdr:cNvPr id="2" name="TextBox 1">
          <a:extLst>
            <a:ext uri="{FF2B5EF4-FFF2-40B4-BE49-F238E27FC236}">
              <a16:creationId xmlns:a16="http://schemas.microsoft.com/office/drawing/2014/main" id="{F23548CF-9FF7-5549-AB79-FA2AF0475D09}"/>
            </a:ext>
          </a:extLst>
        </xdr:cNvPr>
        <xdr:cNvSpPr txBox="1"/>
      </xdr:nvSpPr>
      <xdr:spPr>
        <a:xfrm>
          <a:off x="296331" y="8932331"/>
          <a:ext cx="17681225" cy="74982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i="1" u="none" strike="noStrike">
              <a:solidFill>
                <a:schemeClr val="tx1"/>
              </a:solidFill>
              <a:effectLst/>
              <a:latin typeface="+mn-lt"/>
              <a:ea typeface="+mn-ea"/>
              <a:cs typeface="+mn-cs"/>
            </a:rPr>
            <a:t>The figures stated above are not a guarantee and are merely a projection of potential Ambassador earnings through participation in the Oola compensation plan. As in any independent business, the level of success or achievement of each Oola Ambassador is dependent upon the commitment, skill level, drive, and desire to succeed of the individual Oola Ambassador. Success with Oola results only from effective product and program sales efforts, which require hard work, diligence, and leadership.</a:t>
          </a:r>
          <a:endParaRPr lang="en-US" sz="14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1525B-1CB7-2141-929E-C8318431D2E0}">
  <dimension ref="A1:N91"/>
  <sheetViews>
    <sheetView tabSelected="1" zoomScale="90" zoomScaleNormal="90" workbookViewId="0">
      <pane ySplit="3" topLeftCell="A4" activePane="bottomLeft" state="frozen"/>
      <selection pane="bottomLeft" activeCell="B2" sqref="B2"/>
    </sheetView>
  </sheetViews>
  <sheetFormatPr baseColWidth="10" defaultRowHeight="16"/>
  <cols>
    <col min="1" max="1" width="3.5" customWidth="1"/>
    <col min="2" max="2" width="63.6640625" customWidth="1"/>
    <col min="3" max="3" width="13.1640625" customWidth="1"/>
    <col min="4" max="5" width="12.6640625" customWidth="1"/>
    <col min="6" max="6" width="15.6640625" bestFit="1" customWidth="1"/>
    <col min="7" max="7" width="11.5" bestFit="1" customWidth="1"/>
    <col min="8" max="8" width="20.33203125" customWidth="1"/>
    <col min="9" max="9" width="13.33203125" bestFit="1" customWidth="1"/>
    <col min="10" max="11" width="23.5" bestFit="1" customWidth="1"/>
    <col min="12" max="12" width="12.33203125" bestFit="1" customWidth="1"/>
  </cols>
  <sheetData>
    <row r="1" spans="1:14">
      <c r="A1" t="s">
        <v>68</v>
      </c>
    </row>
    <row r="2" spans="1:14">
      <c r="B2" s="30"/>
    </row>
    <row r="3" spans="1:14">
      <c r="C3" s="31" t="s">
        <v>16</v>
      </c>
      <c r="D3" s="31" t="s">
        <v>17</v>
      </c>
      <c r="E3" s="31" t="s">
        <v>24</v>
      </c>
      <c r="F3" s="31" t="s">
        <v>2</v>
      </c>
      <c r="G3" s="31" t="s">
        <v>3</v>
      </c>
      <c r="H3" s="31" t="s">
        <v>6</v>
      </c>
      <c r="I3" s="31" t="s">
        <v>7</v>
      </c>
      <c r="J3" s="31" t="s">
        <v>14</v>
      </c>
      <c r="K3" s="31" t="s">
        <v>13</v>
      </c>
      <c r="L3" s="31" t="s">
        <v>15</v>
      </c>
    </row>
    <row r="4" spans="1:14">
      <c r="A4" t="s">
        <v>10</v>
      </c>
      <c r="C4" s="3"/>
      <c r="D4" s="3"/>
      <c r="E4" s="3"/>
      <c r="F4" s="3"/>
      <c r="G4" s="3"/>
      <c r="H4" s="3"/>
      <c r="I4" s="3"/>
      <c r="J4" s="3"/>
      <c r="K4" s="3"/>
      <c r="L4" s="3"/>
    </row>
    <row r="5" spans="1:14">
      <c r="B5" t="s">
        <v>18</v>
      </c>
      <c r="C5" s="4">
        <v>77</v>
      </c>
      <c r="D5" s="4">
        <f>C5</f>
        <v>77</v>
      </c>
      <c r="E5" s="4"/>
      <c r="F5" s="3"/>
      <c r="G5" s="3"/>
      <c r="H5" s="3"/>
      <c r="I5" s="3"/>
      <c r="J5" s="3"/>
      <c r="K5" s="3"/>
      <c r="L5" s="3"/>
    </row>
    <row r="6" spans="1:14">
      <c r="A6" t="s">
        <v>0</v>
      </c>
      <c r="B6" t="s">
        <v>1</v>
      </c>
      <c r="C6" s="14">
        <f>77*3</f>
        <v>231</v>
      </c>
      <c r="D6" s="14">
        <f>C6</f>
        <v>231</v>
      </c>
      <c r="E6" s="14"/>
      <c r="F6" s="1">
        <f>37*3</f>
        <v>111</v>
      </c>
      <c r="G6" s="1"/>
      <c r="K6" s="1"/>
      <c r="L6" s="1"/>
      <c r="M6" s="1"/>
    </row>
    <row r="7" spans="1:14">
      <c r="A7" t="s">
        <v>19</v>
      </c>
      <c r="B7" t="s">
        <v>4</v>
      </c>
      <c r="C7" s="14"/>
      <c r="D7" s="14">
        <f>77*7</f>
        <v>539</v>
      </c>
      <c r="E7" s="14"/>
      <c r="F7" s="1">
        <f>37*7</f>
        <v>259</v>
      </c>
      <c r="G7" s="1"/>
      <c r="K7" s="1"/>
      <c r="L7" s="1"/>
      <c r="M7" s="1"/>
    </row>
    <row r="8" spans="1:14">
      <c r="B8" t="s">
        <v>35</v>
      </c>
      <c r="C8" s="14"/>
      <c r="D8" s="14"/>
      <c r="E8" s="14"/>
      <c r="F8" s="1"/>
      <c r="G8" s="1"/>
      <c r="K8" s="1"/>
      <c r="L8" s="1"/>
      <c r="M8" s="1"/>
      <c r="N8" s="29" t="s">
        <v>61</v>
      </c>
    </row>
    <row r="9" spans="1:14" s="7" customFormat="1">
      <c r="B9" s="5" t="s">
        <v>9</v>
      </c>
      <c r="C9" s="16">
        <f>SUM(C5:C8)</f>
        <v>308</v>
      </c>
      <c r="D9" s="16">
        <f>SUM(D5:D8)</f>
        <v>847</v>
      </c>
      <c r="E9" s="16">
        <f>SUM(E5:E8)</f>
        <v>0</v>
      </c>
      <c r="F9" s="6">
        <f>SUM(F6:F8)</f>
        <v>370</v>
      </c>
      <c r="G9" s="6"/>
      <c r="H9" s="5"/>
      <c r="I9" s="5"/>
      <c r="J9" s="5"/>
      <c r="K9" s="6"/>
      <c r="L9" s="6"/>
      <c r="M9" s="6">
        <f>SUM(F9:L9)</f>
        <v>370</v>
      </c>
      <c r="N9" s="27">
        <f>M9</f>
        <v>370</v>
      </c>
    </row>
    <row r="10" spans="1:14">
      <c r="C10" s="14"/>
      <c r="D10" s="14"/>
      <c r="E10" s="14"/>
      <c r="F10" s="1"/>
      <c r="G10" s="1"/>
      <c r="K10" s="1"/>
      <c r="L10" s="1"/>
      <c r="M10" s="1"/>
    </row>
    <row r="11" spans="1:14">
      <c r="C11" s="14"/>
      <c r="D11" s="14"/>
      <c r="E11" s="14"/>
      <c r="F11" s="1"/>
      <c r="G11" s="1"/>
      <c r="K11" s="1"/>
      <c r="L11" s="1"/>
      <c r="M11" s="1"/>
    </row>
    <row r="12" spans="1:14">
      <c r="A12" t="s">
        <v>11</v>
      </c>
      <c r="C12" s="14"/>
      <c r="D12" s="14"/>
      <c r="E12" s="14"/>
      <c r="F12" s="1"/>
      <c r="G12" s="1"/>
      <c r="K12" s="1"/>
      <c r="L12" s="1"/>
      <c r="M12" s="1"/>
    </row>
    <row r="13" spans="1:14">
      <c r="A13" t="s">
        <v>8</v>
      </c>
      <c r="B13" t="s">
        <v>63</v>
      </c>
      <c r="C13" s="14"/>
      <c r="D13" s="14">
        <f>3*7*77</f>
        <v>1617</v>
      </c>
      <c r="E13" s="14"/>
      <c r="F13" s="1">
        <f>3*7*7</f>
        <v>147</v>
      </c>
      <c r="G13" s="1"/>
      <c r="H13" s="1"/>
      <c r="I13" s="1"/>
      <c r="J13" s="1"/>
      <c r="K13" s="1"/>
      <c r="L13" s="1"/>
      <c r="M13" s="1"/>
    </row>
    <row r="14" spans="1:14">
      <c r="A14" t="s">
        <v>12</v>
      </c>
      <c r="B14" t="s">
        <v>62</v>
      </c>
      <c r="C14" s="14"/>
      <c r="D14" s="14">
        <f>7*7*77</f>
        <v>3773</v>
      </c>
      <c r="E14" s="14"/>
      <c r="F14" s="1">
        <f>7*7*7</f>
        <v>343</v>
      </c>
      <c r="G14" s="1"/>
      <c r="H14" s="1"/>
      <c r="I14" s="1"/>
      <c r="J14" s="1"/>
      <c r="K14" s="1"/>
      <c r="L14" s="1"/>
      <c r="M14" s="1"/>
    </row>
    <row r="15" spans="1:14">
      <c r="A15" t="s">
        <v>20</v>
      </c>
      <c r="B15" t="s">
        <v>22</v>
      </c>
      <c r="C15" s="14">
        <f>77*3</f>
        <v>231</v>
      </c>
      <c r="D15" s="14">
        <f>C15</f>
        <v>231</v>
      </c>
      <c r="E15" s="14"/>
      <c r="F15" s="1">
        <f>3*37</f>
        <v>111</v>
      </c>
      <c r="G15" s="1"/>
      <c r="H15" s="1"/>
      <c r="I15" s="1"/>
      <c r="J15" s="1"/>
      <c r="K15" s="1"/>
      <c r="L15" s="1"/>
      <c r="M15" s="1"/>
    </row>
    <row r="16" spans="1:14">
      <c r="B16" t="s">
        <v>53</v>
      </c>
      <c r="C16" s="14">
        <f>47*3</f>
        <v>141</v>
      </c>
      <c r="D16" s="14">
        <f>C16</f>
        <v>141</v>
      </c>
      <c r="E16" s="14"/>
      <c r="F16" s="1"/>
      <c r="G16" s="1">
        <v>47</v>
      </c>
      <c r="H16" s="1">
        <f>D16*0.1</f>
        <v>14.100000000000001</v>
      </c>
      <c r="I16" s="1"/>
      <c r="J16" s="1"/>
      <c r="K16" s="1"/>
      <c r="L16" s="1"/>
      <c r="M16" s="1"/>
    </row>
    <row r="17" spans="1:14">
      <c r="B17" t="s">
        <v>36</v>
      </c>
      <c r="C17" s="14"/>
      <c r="D17" s="14">
        <f>E17</f>
        <v>329</v>
      </c>
      <c r="E17" s="14">
        <f>'Month 2'!K13</f>
        <v>329</v>
      </c>
      <c r="F17" s="1"/>
      <c r="G17" s="1"/>
      <c r="H17" s="1"/>
      <c r="I17" s="1">
        <f>E17*0.1</f>
        <v>32.9</v>
      </c>
      <c r="J17" s="1"/>
      <c r="K17" s="1"/>
      <c r="L17" s="1"/>
      <c r="M17" s="1"/>
    </row>
    <row r="18" spans="1:14">
      <c r="B18" t="s">
        <v>51</v>
      </c>
      <c r="C18" s="14"/>
      <c r="D18" s="14"/>
      <c r="E18" s="14"/>
      <c r="F18" s="1"/>
      <c r="G18" s="1"/>
      <c r="H18" s="1"/>
      <c r="I18" s="1"/>
      <c r="J18" s="1">
        <v>300</v>
      </c>
      <c r="K18" s="1"/>
      <c r="L18" s="1"/>
      <c r="M18" s="1"/>
    </row>
    <row r="19" spans="1:14" s="7" customFormat="1">
      <c r="B19" s="5" t="s">
        <v>23</v>
      </c>
      <c r="C19" s="16">
        <f t="shared" ref="C19:L19" si="0">SUM(C13:C18)</f>
        <v>372</v>
      </c>
      <c r="D19" s="16">
        <f t="shared" si="0"/>
        <v>6091</v>
      </c>
      <c r="E19" s="16">
        <f t="shared" si="0"/>
        <v>329</v>
      </c>
      <c r="F19" s="6">
        <f t="shared" si="0"/>
        <v>601</v>
      </c>
      <c r="G19" s="6">
        <f t="shared" si="0"/>
        <v>47</v>
      </c>
      <c r="H19" s="6">
        <f t="shared" si="0"/>
        <v>14.100000000000001</v>
      </c>
      <c r="I19" s="6">
        <f t="shared" si="0"/>
        <v>32.9</v>
      </c>
      <c r="J19" s="6">
        <f t="shared" si="0"/>
        <v>300</v>
      </c>
      <c r="K19" s="6">
        <f t="shared" si="0"/>
        <v>0</v>
      </c>
      <c r="L19" s="6">
        <f t="shared" si="0"/>
        <v>0</v>
      </c>
      <c r="M19" s="6">
        <f>SUM(F19:L19)</f>
        <v>995</v>
      </c>
      <c r="N19" s="27">
        <f>M19+N9</f>
        <v>1365</v>
      </c>
    </row>
    <row r="20" spans="1:14">
      <c r="C20" s="14"/>
      <c r="D20" s="14"/>
      <c r="E20" s="14"/>
      <c r="F20" s="1"/>
      <c r="G20" s="1"/>
      <c r="H20" s="1"/>
      <c r="I20" s="1"/>
      <c r="J20" s="1"/>
      <c r="K20" s="1"/>
      <c r="L20" s="1"/>
      <c r="M20" s="1"/>
    </row>
    <row r="21" spans="1:14">
      <c r="C21" s="14"/>
      <c r="D21" s="14"/>
      <c r="E21" s="14"/>
      <c r="F21" s="1"/>
      <c r="G21" s="1"/>
      <c r="H21" s="1"/>
      <c r="I21" s="1"/>
      <c r="J21" s="1"/>
      <c r="K21" s="1"/>
      <c r="L21" s="1"/>
      <c r="M21" s="1"/>
    </row>
    <row r="22" spans="1:14">
      <c r="C22" s="14"/>
      <c r="D22" s="14"/>
      <c r="E22" s="14"/>
      <c r="F22" s="1"/>
      <c r="G22" s="1"/>
      <c r="H22" s="1"/>
      <c r="I22" s="1"/>
      <c r="J22" s="1"/>
      <c r="K22" s="1"/>
      <c r="L22" s="1"/>
      <c r="M22" s="1"/>
    </row>
    <row r="23" spans="1:14">
      <c r="A23" t="s">
        <v>30</v>
      </c>
      <c r="C23" s="14"/>
      <c r="D23" s="19"/>
      <c r="E23" s="19"/>
      <c r="F23" s="1"/>
      <c r="G23" s="1"/>
      <c r="H23" s="1"/>
      <c r="I23" s="1"/>
      <c r="J23" s="1"/>
      <c r="K23" s="1"/>
      <c r="L23" s="1"/>
      <c r="M23" s="1"/>
    </row>
    <row r="24" spans="1:14">
      <c r="A24" t="s">
        <v>21</v>
      </c>
      <c r="B24" t="s">
        <v>38</v>
      </c>
      <c r="C24" s="14"/>
      <c r="D24" s="19">
        <f>77</f>
        <v>77</v>
      </c>
      <c r="E24" s="19"/>
      <c r="F24" s="1">
        <f>37*1</f>
        <v>37</v>
      </c>
      <c r="G24" s="1"/>
      <c r="H24" s="1"/>
      <c r="I24" s="1"/>
      <c r="J24" s="1"/>
      <c r="K24" s="1"/>
      <c r="L24" s="1"/>
      <c r="M24" s="1"/>
    </row>
    <row r="25" spans="1:14">
      <c r="A25" t="s">
        <v>32</v>
      </c>
      <c r="B25" t="s">
        <v>37</v>
      </c>
      <c r="C25" s="14">
        <f>77*2</f>
        <v>154</v>
      </c>
      <c r="D25" s="19">
        <f>77*2</f>
        <v>154</v>
      </c>
      <c r="E25" s="19"/>
      <c r="F25" s="1">
        <f>2*37</f>
        <v>74</v>
      </c>
      <c r="G25" s="1"/>
      <c r="H25" s="1"/>
      <c r="I25" s="1"/>
      <c r="J25" s="1"/>
      <c r="K25" s="1"/>
      <c r="L25" s="1"/>
      <c r="M25" s="1"/>
    </row>
    <row r="26" spans="1:14">
      <c r="A26" t="s">
        <v>33</v>
      </c>
      <c r="B26" t="s">
        <v>65</v>
      </c>
      <c r="C26" s="14"/>
      <c r="D26" s="19">
        <f>'Month 3'!L20*77</f>
        <v>11319</v>
      </c>
      <c r="E26" s="19"/>
      <c r="F26" s="1"/>
      <c r="G26" s="1"/>
      <c r="H26" s="1"/>
      <c r="I26" s="1"/>
      <c r="J26" s="1"/>
      <c r="K26" s="1"/>
      <c r="L26" s="1"/>
      <c r="M26" s="1"/>
    </row>
    <row r="27" spans="1:14">
      <c r="A27" t="s">
        <v>34</v>
      </c>
      <c r="B27" t="s">
        <v>66</v>
      </c>
      <c r="C27" s="14"/>
      <c r="D27" s="19">
        <f>'Month 3'!L27*77</f>
        <v>26411</v>
      </c>
      <c r="E27" s="19"/>
      <c r="F27" s="1"/>
      <c r="G27" s="1"/>
      <c r="H27" s="1"/>
      <c r="I27" s="1"/>
      <c r="J27" s="1"/>
      <c r="K27" s="1"/>
      <c r="L27" s="1"/>
      <c r="M27" s="1"/>
    </row>
    <row r="28" spans="1:14">
      <c r="A28" t="s">
        <v>39</v>
      </c>
      <c r="B28" t="s">
        <v>67</v>
      </c>
      <c r="C28" s="14"/>
      <c r="D28" s="19">
        <f>'Month 3'!L12*77</f>
        <v>1617</v>
      </c>
      <c r="E28" s="14"/>
      <c r="F28" s="1">
        <f>'Month 3'!L12*7</f>
        <v>147</v>
      </c>
      <c r="G28" s="1"/>
      <c r="H28" s="1"/>
      <c r="I28" s="1"/>
      <c r="J28" s="1"/>
      <c r="K28" s="1"/>
      <c r="L28" s="1"/>
      <c r="M28" s="1"/>
    </row>
    <row r="29" spans="1:14">
      <c r="B29" t="s">
        <v>53</v>
      </c>
      <c r="C29" s="14">
        <f>D29</f>
        <v>282</v>
      </c>
      <c r="D29" s="19">
        <f>'Month 3'!D3</f>
        <v>282</v>
      </c>
      <c r="E29" s="19"/>
      <c r="F29" s="1"/>
      <c r="G29" s="1">
        <v>47</v>
      </c>
      <c r="H29" s="1">
        <f>D29*0.15</f>
        <v>42.3</v>
      </c>
      <c r="I29" s="1"/>
      <c r="J29" s="1"/>
      <c r="K29" s="1"/>
      <c r="L29" s="1"/>
      <c r="M29" s="1"/>
    </row>
    <row r="30" spans="1:14">
      <c r="B30" t="s">
        <v>54</v>
      </c>
      <c r="C30" s="14"/>
      <c r="D30" s="19">
        <f>'Month 3'!L14-D24-D28</f>
        <v>987</v>
      </c>
      <c r="E30" s="19">
        <f>'Month 3'!L13</f>
        <v>987</v>
      </c>
      <c r="F30" s="1"/>
      <c r="G30" s="1"/>
      <c r="H30" s="1"/>
      <c r="I30" s="1">
        <f>E30*0.1</f>
        <v>98.7</v>
      </c>
      <c r="J30" s="1"/>
      <c r="K30" s="1"/>
      <c r="L30" s="1"/>
      <c r="M30" s="1"/>
    </row>
    <row r="31" spans="1:14">
      <c r="B31" t="s">
        <v>55</v>
      </c>
      <c r="C31" s="14"/>
      <c r="D31" s="19">
        <f>'Month 3'!L21</f>
        <v>2303</v>
      </c>
      <c r="E31" s="19">
        <f>'Month 3'!L21</f>
        <v>2303</v>
      </c>
      <c r="F31" s="1"/>
      <c r="G31" s="1"/>
      <c r="H31" s="1"/>
      <c r="I31" s="1">
        <f>E31*0.08</f>
        <v>184.24</v>
      </c>
      <c r="J31" s="1"/>
      <c r="K31" s="1"/>
      <c r="L31" s="1"/>
      <c r="M31" s="1"/>
    </row>
    <row r="32" spans="1:14">
      <c r="B32" t="s">
        <v>50</v>
      </c>
      <c r="C32" s="14"/>
      <c r="D32" s="19"/>
      <c r="E32" s="14"/>
      <c r="F32" s="1"/>
      <c r="G32" s="1"/>
      <c r="H32" s="1"/>
      <c r="I32" s="1"/>
      <c r="J32" s="1">
        <f>1000+(150*7)</f>
        <v>2050</v>
      </c>
      <c r="K32" s="1">
        <v>1000</v>
      </c>
      <c r="L32" s="1"/>
      <c r="M32" s="1"/>
    </row>
    <row r="33" spans="1:14">
      <c r="A33" s="7"/>
      <c r="B33" s="5" t="s">
        <v>31</v>
      </c>
      <c r="C33" s="16">
        <f t="shared" ref="C33:L33" si="1">SUM(C24:C32)</f>
        <v>436</v>
      </c>
      <c r="D33" s="16">
        <f t="shared" si="1"/>
        <v>43150</v>
      </c>
      <c r="E33" s="16">
        <f t="shared" si="1"/>
        <v>3290</v>
      </c>
      <c r="F33" s="6">
        <f t="shared" si="1"/>
        <v>258</v>
      </c>
      <c r="G33" s="6">
        <f t="shared" si="1"/>
        <v>47</v>
      </c>
      <c r="H33" s="6">
        <f t="shared" si="1"/>
        <v>42.3</v>
      </c>
      <c r="I33" s="6">
        <f t="shared" si="1"/>
        <v>282.94</v>
      </c>
      <c r="J33" s="6">
        <f t="shared" si="1"/>
        <v>2050</v>
      </c>
      <c r="K33" s="6">
        <f t="shared" si="1"/>
        <v>1000</v>
      </c>
      <c r="L33" s="6">
        <f t="shared" si="1"/>
        <v>0</v>
      </c>
      <c r="M33" s="6">
        <f>SUM(F33:L33)</f>
        <v>3680.24</v>
      </c>
      <c r="N33" s="28">
        <f>M33+N19</f>
        <v>5045.24</v>
      </c>
    </row>
    <row r="34" spans="1:14">
      <c r="F34" s="1"/>
      <c r="G34" s="1"/>
      <c r="H34" s="1"/>
      <c r="I34" s="1"/>
      <c r="J34" s="1"/>
      <c r="K34" s="1"/>
      <c r="L34" s="1"/>
      <c r="M34" s="1"/>
    </row>
    <row r="35" spans="1:14">
      <c r="F35" s="1"/>
      <c r="G35" s="1"/>
      <c r="H35" s="1"/>
      <c r="I35" s="1"/>
      <c r="J35" s="1"/>
      <c r="K35" s="1"/>
      <c r="L35" s="1"/>
      <c r="M35" s="1"/>
    </row>
    <row r="36" spans="1:14">
      <c r="F36" s="1"/>
      <c r="G36" s="1"/>
      <c r="H36" s="1"/>
      <c r="I36" s="1"/>
      <c r="J36" s="1"/>
      <c r="K36" s="1"/>
      <c r="L36" s="1"/>
      <c r="M36" s="1"/>
    </row>
    <row r="37" spans="1:14">
      <c r="A37" t="s">
        <v>58</v>
      </c>
      <c r="C37" s="14"/>
      <c r="D37" s="19"/>
      <c r="E37" s="19"/>
      <c r="F37" s="1"/>
      <c r="G37" s="1"/>
      <c r="H37" s="1"/>
      <c r="I37" s="1"/>
      <c r="J37" s="1"/>
      <c r="K37" s="1"/>
      <c r="L37" s="1"/>
      <c r="M37" s="1"/>
    </row>
    <row r="38" spans="1:14">
      <c r="B38" t="s">
        <v>53</v>
      </c>
      <c r="C38" s="14">
        <f>'Month 4 what if nothing new'!D3</f>
        <v>376</v>
      </c>
      <c r="D38" s="19">
        <f>C38</f>
        <v>376</v>
      </c>
      <c r="E38" s="19"/>
      <c r="F38" s="1"/>
      <c r="G38" s="1">
        <v>47</v>
      </c>
      <c r="H38" s="1">
        <f>D38*0.1</f>
        <v>37.6</v>
      </c>
      <c r="I38" s="1"/>
      <c r="J38" s="1"/>
      <c r="K38" s="1"/>
      <c r="L38" s="1"/>
      <c r="M38" s="1"/>
    </row>
    <row r="39" spans="1:14">
      <c r="B39" t="s">
        <v>54</v>
      </c>
      <c r="C39" s="14"/>
      <c r="D39" s="19">
        <f>'Month 4 what if nothing new'!L14</f>
        <v>2021</v>
      </c>
      <c r="E39" s="19">
        <f>'Month 4 what if nothing new'!L13</f>
        <v>2021</v>
      </c>
      <c r="F39" s="1"/>
      <c r="G39" s="1"/>
      <c r="H39" s="1"/>
      <c r="I39" s="1">
        <f>E39*0.1</f>
        <v>202.10000000000002</v>
      </c>
      <c r="J39" s="1"/>
      <c r="K39" s="1"/>
      <c r="L39" s="1"/>
      <c r="M39" s="1"/>
    </row>
    <row r="40" spans="1:14">
      <c r="B40" t="s">
        <v>55</v>
      </c>
      <c r="C40" s="14"/>
      <c r="D40" s="19">
        <f>'Month 4 what if nothing new'!L22</f>
        <v>6909</v>
      </c>
      <c r="E40" s="19">
        <f>'Month 4 what if nothing new'!L21</f>
        <v>6909</v>
      </c>
      <c r="F40" s="1"/>
      <c r="G40" s="1"/>
      <c r="H40" s="1"/>
      <c r="I40" s="1">
        <f>E40*0.08</f>
        <v>552.72</v>
      </c>
      <c r="J40" s="1"/>
      <c r="K40" s="1"/>
      <c r="L40" s="1"/>
      <c r="M40" s="1"/>
    </row>
    <row r="41" spans="1:14">
      <c r="B41" t="s">
        <v>59</v>
      </c>
      <c r="C41" s="14"/>
      <c r="D41" s="19">
        <f>'Month 4 what if nothing new'!L30</f>
        <v>16121</v>
      </c>
      <c r="E41" s="19">
        <f>'Month 4 what if nothing new'!L29</f>
        <v>16121</v>
      </c>
      <c r="F41" s="1"/>
      <c r="G41" s="1"/>
      <c r="H41" s="1"/>
      <c r="I41" s="1">
        <f>E41*0.06</f>
        <v>967.26</v>
      </c>
      <c r="J41" s="1"/>
      <c r="K41" s="1"/>
      <c r="L41" s="1"/>
      <c r="M41" s="1"/>
    </row>
    <row r="42" spans="1:14">
      <c r="B42" t="s">
        <v>60</v>
      </c>
      <c r="C42" s="14"/>
      <c r="D42" s="14"/>
      <c r="E42" s="14"/>
      <c r="F42" s="1"/>
      <c r="G42" s="1"/>
      <c r="H42" s="1"/>
      <c r="I42" s="1"/>
      <c r="J42" s="1"/>
      <c r="K42" s="1">
        <v>500</v>
      </c>
      <c r="L42" s="1"/>
      <c r="M42" s="1"/>
    </row>
    <row r="43" spans="1:14">
      <c r="A43" s="7"/>
      <c r="B43" s="5" t="s">
        <v>57</v>
      </c>
      <c r="C43" s="16">
        <f t="shared" ref="C43:L43" si="2">SUM(C38:C42)</f>
        <v>376</v>
      </c>
      <c r="D43" s="16">
        <f t="shared" si="2"/>
        <v>25427</v>
      </c>
      <c r="E43" s="16">
        <f t="shared" si="2"/>
        <v>25051</v>
      </c>
      <c r="F43" s="6">
        <f t="shared" si="2"/>
        <v>0</v>
      </c>
      <c r="G43" s="6">
        <f t="shared" si="2"/>
        <v>47</v>
      </c>
      <c r="H43" s="6">
        <f t="shared" si="2"/>
        <v>37.6</v>
      </c>
      <c r="I43" s="6">
        <f t="shared" si="2"/>
        <v>1722.08</v>
      </c>
      <c r="J43" s="6">
        <f t="shared" si="2"/>
        <v>0</v>
      </c>
      <c r="K43" s="6">
        <f t="shared" si="2"/>
        <v>500</v>
      </c>
      <c r="L43" s="6">
        <f t="shared" si="2"/>
        <v>0</v>
      </c>
      <c r="M43" s="6">
        <f>SUM(F43:L43)</f>
        <v>2306.6799999999998</v>
      </c>
    </row>
    <row r="44" spans="1:14">
      <c r="F44" s="1"/>
      <c r="G44" s="1"/>
      <c r="H44" s="1"/>
    </row>
    <row r="45" spans="1:14">
      <c r="F45" s="1"/>
      <c r="G45" s="1"/>
      <c r="H45" s="1"/>
    </row>
    <row r="46" spans="1:14">
      <c r="F46" s="1"/>
      <c r="G46" s="1"/>
      <c r="H46" s="1"/>
    </row>
    <row r="47" spans="1:14">
      <c r="F47" s="1"/>
      <c r="G47" s="1"/>
      <c r="H47" s="1"/>
    </row>
    <row r="48" spans="1:14">
      <c r="F48" s="1"/>
      <c r="G48" s="1"/>
      <c r="H48" s="1"/>
    </row>
    <row r="49" spans="6:8">
      <c r="F49" s="1"/>
      <c r="G49" s="1"/>
      <c r="H49" s="1"/>
    </row>
    <row r="50" spans="6:8">
      <c r="F50" s="1"/>
      <c r="G50" s="1"/>
      <c r="H50" s="1"/>
    </row>
    <row r="51" spans="6:8">
      <c r="F51" s="1"/>
      <c r="G51" s="1"/>
      <c r="H51" s="1"/>
    </row>
    <row r="52" spans="6:8">
      <c r="F52" s="1"/>
      <c r="G52" s="1"/>
      <c r="H52" s="1"/>
    </row>
    <row r="53" spans="6:8">
      <c r="F53" s="1"/>
      <c r="G53" s="1"/>
      <c r="H53" s="1"/>
    </row>
    <row r="54" spans="6:8">
      <c r="F54" s="1"/>
      <c r="G54" s="1"/>
      <c r="H54" s="1"/>
    </row>
    <row r="55" spans="6:8">
      <c r="F55" s="1"/>
      <c r="G55" s="1"/>
      <c r="H55" s="1"/>
    </row>
    <row r="56" spans="6:8">
      <c r="F56" s="1"/>
      <c r="G56" s="1"/>
      <c r="H56" s="1"/>
    </row>
    <row r="57" spans="6:8">
      <c r="F57" s="1"/>
      <c r="G57" s="1"/>
      <c r="H57" s="1"/>
    </row>
    <row r="58" spans="6:8">
      <c r="F58" s="1"/>
      <c r="G58" s="1"/>
      <c r="H58" s="1"/>
    </row>
    <row r="59" spans="6:8">
      <c r="F59" s="1"/>
      <c r="G59" s="1"/>
      <c r="H59" s="1"/>
    </row>
    <row r="60" spans="6:8">
      <c r="F60" s="1"/>
      <c r="G60" s="1"/>
      <c r="H60" s="1"/>
    </row>
    <row r="61" spans="6:8">
      <c r="F61" s="1"/>
      <c r="G61" s="1"/>
      <c r="H61" s="1"/>
    </row>
    <row r="62" spans="6:8">
      <c r="F62" s="1"/>
      <c r="G62" s="1"/>
      <c r="H62" s="1"/>
    </row>
    <row r="63" spans="6:8">
      <c r="F63" s="1"/>
      <c r="G63" s="1"/>
      <c r="H63" s="1"/>
    </row>
    <row r="64" spans="6:8">
      <c r="F64" s="1"/>
      <c r="G64" s="1"/>
      <c r="H64" s="1"/>
    </row>
    <row r="65" spans="6:8">
      <c r="F65" s="1"/>
      <c r="G65" s="1"/>
      <c r="H65" s="1"/>
    </row>
    <row r="66" spans="6:8">
      <c r="F66" s="1"/>
      <c r="G66" s="1"/>
      <c r="H66" s="1"/>
    </row>
    <row r="67" spans="6:8">
      <c r="F67" s="1"/>
      <c r="G67" s="1"/>
      <c r="H67" s="1"/>
    </row>
    <row r="68" spans="6:8">
      <c r="F68" s="1"/>
      <c r="G68" s="1"/>
      <c r="H68" s="1"/>
    </row>
    <row r="69" spans="6:8">
      <c r="F69" s="1"/>
      <c r="G69" s="1"/>
      <c r="H69" s="1"/>
    </row>
    <row r="70" spans="6:8">
      <c r="F70" s="1"/>
      <c r="G70" s="1"/>
      <c r="H70" s="1"/>
    </row>
    <row r="71" spans="6:8">
      <c r="F71" s="1"/>
      <c r="G71" s="1"/>
      <c r="H71" s="1"/>
    </row>
    <row r="72" spans="6:8">
      <c r="F72" s="1"/>
      <c r="G72" s="1"/>
      <c r="H72" s="1"/>
    </row>
    <row r="73" spans="6:8">
      <c r="F73" s="1"/>
      <c r="G73" s="1"/>
      <c r="H73" s="1"/>
    </row>
    <row r="74" spans="6:8">
      <c r="F74" s="1"/>
      <c r="G74" s="1"/>
      <c r="H74" s="1"/>
    </row>
    <row r="75" spans="6:8">
      <c r="F75" s="1"/>
      <c r="G75" s="1"/>
      <c r="H75" s="1"/>
    </row>
    <row r="76" spans="6:8">
      <c r="F76" s="1"/>
      <c r="G76" s="1"/>
      <c r="H76" s="1"/>
    </row>
    <row r="77" spans="6:8">
      <c r="F77" s="1"/>
      <c r="G77" s="1"/>
      <c r="H77" s="1"/>
    </row>
    <row r="78" spans="6:8">
      <c r="F78" s="1"/>
      <c r="G78" s="1"/>
      <c r="H78" s="1"/>
    </row>
    <row r="79" spans="6:8">
      <c r="F79" s="1"/>
      <c r="G79" s="1"/>
      <c r="H79" s="1"/>
    </row>
    <row r="80" spans="6:8">
      <c r="F80" s="1"/>
      <c r="G80" s="1"/>
      <c r="H80" s="1"/>
    </row>
    <row r="81" spans="6:8">
      <c r="F81" s="1"/>
      <c r="G81" s="1"/>
      <c r="H81" s="1"/>
    </row>
    <row r="82" spans="6:8">
      <c r="F82" s="1"/>
      <c r="G82" s="1"/>
      <c r="H82" s="1"/>
    </row>
    <row r="83" spans="6:8">
      <c r="F83" s="1"/>
      <c r="G83" s="1"/>
      <c r="H83" s="1"/>
    </row>
    <row r="84" spans="6:8">
      <c r="F84" s="1"/>
      <c r="G84" s="1"/>
      <c r="H84" s="1"/>
    </row>
    <row r="85" spans="6:8">
      <c r="F85" s="1"/>
      <c r="G85" s="1"/>
      <c r="H85" s="1"/>
    </row>
    <row r="86" spans="6:8">
      <c r="F86" s="1"/>
      <c r="G86" s="1"/>
      <c r="H86" s="1"/>
    </row>
    <row r="87" spans="6:8">
      <c r="F87" s="1"/>
      <c r="G87" s="1"/>
      <c r="H87" s="1"/>
    </row>
    <row r="88" spans="6:8">
      <c r="F88" s="1"/>
      <c r="G88" s="1"/>
      <c r="H88" s="1"/>
    </row>
    <row r="89" spans="6:8">
      <c r="F89" s="1"/>
      <c r="G89" s="1"/>
      <c r="H89" s="1"/>
    </row>
    <row r="90" spans="6:8">
      <c r="F90" s="1"/>
      <c r="G90" s="1"/>
      <c r="H90" s="1"/>
    </row>
    <row r="91" spans="6:8">
      <c r="F91" s="1"/>
      <c r="G91" s="1"/>
      <c r="H91" s="1"/>
    </row>
  </sheetData>
  <pageMargins left="0.7" right="0.7" top="0.75" bottom="0.75" header="0.3" footer="0.3"/>
  <ignoredErrors>
    <ignoredError sqref="D27" 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826AA-5F95-EC45-8C40-0FDD1A105CE6}">
  <dimension ref="A1:O14"/>
  <sheetViews>
    <sheetView workbookViewId="0">
      <selection activeCell="E5" sqref="E5"/>
    </sheetView>
  </sheetViews>
  <sheetFormatPr baseColWidth="10" defaultRowHeight="16"/>
  <cols>
    <col min="2" max="2" width="34.1640625" bestFit="1" customWidth="1"/>
    <col min="6" max="6" width="14" customWidth="1"/>
    <col min="8" max="12" width="12.83203125" bestFit="1" customWidth="1"/>
    <col min="13" max="13" width="14.1640625" bestFit="1" customWidth="1"/>
    <col min="14" max="14" width="12.83203125" bestFit="1" customWidth="1"/>
  </cols>
  <sheetData>
    <row r="1" spans="1:15">
      <c r="D1" t="s">
        <v>16</v>
      </c>
    </row>
    <row r="2" spans="1:15">
      <c r="B2" t="s">
        <v>64</v>
      </c>
      <c r="D2">
        <v>77</v>
      </c>
    </row>
    <row r="3" spans="1:15">
      <c r="B3" t="s">
        <v>28</v>
      </c>
      <c r="C3">
        <v>3</v>
      </c>
      <c r="D3" s="14">
        <f>77*C3</f>
        <v>231</v>
      </c>
    </row>
    <row r="4" spans="1:15">
      <c r="B4" t="s">
        <v>29</v>
      </c>
      <c r="D4" s="14">
        <f>SUM(D2:D3)</f>
        <v>308</v>
      </c>
      <c r="O4" s="2"/>
    </row>
    <row r="5" spans="1:15">
      <c r="D5" s="14"/>
      <c r="O5" s="2"/>
    </row>
    <row r="6" spans="1:15">
      <c r="B6" t="s">
        <v>40</v>
      </c>
      <c r="D6" s="2">
        <v>1</v>
      </c>
      <c r="E6" s="2">
        <v>2</v>
      </c>
      <c r="F6" s="2">
        <v>3</v>
      </c>
      <c r="G6" s="2">
        <v>4</v>
      </c>
      <c r="H6" s="2">
        <v>5</v>
      </c>
      <c r="I6" s="2">
        <v>6</v>
      </c>
      <c r="J6" s="2">
        <v>7</v>
      </c>
      <c r="K6" s="2" t="s">
        <v>5</v>
      </c>
      <c r="O6" s="2"/>
    </row>
    <row r="7" spans="1:15">
      <c r="A7" t="s">
        <v>46</v>
      </c>
      <c r="B7" t="s">
        <v>41</v>
      </c>
      <c r="D7" s="10"/>
      <c r="E7" s="10"/>
      <c r="F7" s="10"/>
      <c r="G7" s="10"/>
      <c r="H7" s="10"/>
      <c r="I7" s="10"/>
      <c r="J7" s="11"/>
      <c r="K7" s="13">
        <f>SUM(D7:J7)</f>
        <v>0</v>
      </c>
    </row>
    <row r="8" spans="1:15">
      <c r="A8" t="s">
        <v>46</v>
      </c>
      <c r="B8" t="s">
        <v>45</v>
      </c>
      <c r="D8" s="17"/>
      <c r="E8" s="17"/>
      <c r="F8" s="17"/>
      <c r="G8" s="17"/>
      <c r="H8" s="17"/>
      <c r="I8" s="17"/>
      <c r="J8" s="18"/>
      <c r="K8" s="13">
        <f t="shared" ref="K8:K13" si="0">SUM(D8:J8)</f>
        <v>0</v>
      </c>
    </row>
    <row r="9" spans="1:15">
      <c r="A9" t="s">
        <v>46</v>
      </c>
      <c r="B9" t="s">
        <v>42</v>
      </c>
      <c r="D9" s="17"/>
      <c r="E9" s="17"/>
      <c r="F9" s="17"/>
      <c r="G9" s="17"/>
      <c r="H9" s="17"/>
      <c r="I9" s="17"/>
      <c r="J9" s="18"/>
      <c r="K9" s="13">
        <f t="shared" si="0"/>
        <v>0</v>
      </c>
    </row>
    <row r="10" spans="1:15">
      <c r="A10" t="s">
        <v>46</v>
      </c>
      <c r="B10" t="s">
        <v>43</v>
      </c>
      <c r="D10" s="17">
        <v>1</v>
      </c>
      <c r="E10" s="17">
        <v>1</v>
      </c>
      <c r="F10" s="17">
        <v>1</v>
      </c>
      <c r="G10" s="17">
        <v>1</v>
      </c>
      <c r="H10" s="17">
        <v>1</v>
      </c>
      <c r="I10" s="17">
        <v>1</v>
      </c>
      <c r="J10" s="18">
        <v>1</v>
      </c>
      <c r="K10" s="13">
        <f t="shared" si="0"/>
        <v>7</v>
      </c>
    </row>
    <row r="11" spans="1:15">
      <c r="A11" t="s">
        <v>46</v>
      </c>
      <c r="B11" t="s">
        <v>44</v>
      </c>
      <c r="D11" s="17"/>
      <c r="E11" s="17"/>
      <c r="F11" s="17"/>
      <c r="G11" s="17"/>
      <c r="H11" s="17"/>
      <c r="I11" s="17"/>
      <c r="J11" s="18"/>
      <c r="K11" s="13">
        <f t="shared" si="0"/>
        <v>0</v>
      </c>
    </row>
    <row r="12" spans="1:15">
      <c r="A12" t="s">
        <v>46</v>
      </c>
      <c r="B12" t="s">
        <v>24</v>
      </c>
      <c r="D12" s="10">
        <f>(D7+D8)*47</f>
        <v>0</v>
      </c>
      <c r="E12" s="10">
        <f t="shared" ref="E12:J12" si="1">(E7+E8)*47</f>
        <v>0</v>
      </c>
      <c r="F12" s="10">
        <f t="shared" si="1"/>
        <v>0</v>
      </c>
      <c r="G12" s="10">
        <f t="shared" si="1"/>
        <v>0</v>
      </c>
      <c r="H12" s="10">
        <f t="shared" si="1"/>
        <v>0</v>
      </c>
      <c r="I12" s="10">
        <f t="shared" si="1"/>
        <v>0</v>
      </c>
      <c r="J12" s="11">
        <f t="shared" si="1"/>
        <v>0</v>
      </c>
      <c r="K12" s="13">
        <f t="shared" si="0"/>
        <v>0</v>
      </c>
    </row>
    <row r="13" spans="1:15">
      <c r="A13" t="s">
        <v>46</v>
      </c>
      <c r="B13" t="s">
        <v>47</v>
      </c>
      <c r="D13" s="9">
        <f>(D7*47)+(D8*47)+(D9*47)+(D10*77)+(D11*77)</f>
        <v>77</v>
      </c>
      <c r="E13" s="9">
        <f t="shared" ref="E13:J13" si="2">(E7*47)+(E8*47)+(E9*47)+(E10*77)+(E11*77)</f>
        <v>77</v>
      </c>
      <c r="F13" s="9">
        <f t="shared" si="2"/>
        <v>77</v>
      </c>
      <c r="G13" s="9">
        <f t="shared" si="2"/>
        <v>77</v>
      </c>
      <c r="H13" s="9">
        <f t="shared" si="2"/>
        <v>77</v>
      </c>
      <c r="I13" s="9">
        <f t="shared" si="2"/>
        <v>77</v>
      </c>
      <c r="J13" s="12">
        <f t="shared" si="2"/>
        <v>77</v>
      </c>
      <c r="K13" s="13">
        <f t="shared" si="0"/>
        <v>539</v>
      </c>
    </row>
    <row r="14" spans="1:15">
      <c r="K14" s="1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71B28-BC55-AC4A-A662-448A6488C306}">
  <dimension ref="A1:K26"/>
  <sheetViews>
    <sheetView workbookViewId="0">
      <selection activeCell="D5" activeCellId="1" sqref="K24 D5"/>
    </sheetView>
  </sheetViews>
  <sheetFormatPr baseColWidth="10" defaultRowHeight="16"/>
  <cols>
    <col min="2" max="2" width="34.1640625" bestFit="1" customWidth="1"/>
    <col min="4" max="8" width="12.83203125" bestFit="1" customWidth="1"/>
    <col min="9" max="9" width="14.1640625" bestFit="1" customWidth="1"/>
    <col min="10" max="10" width="12.83203125" bestFit="1" customWidth="1"/>
  </cols>
  <sheetData>
    <row r="1" spans="1:11">
      <c r="D1" t="s">
        <v>16</v>
      </c>
    </row>
    <row r="2" spans="1:11">
      <c r="B2" t="s">
        <v>26</v>
      </c>
    </row>
    <row r="3" spans="1:11">
      <c r="B3" t="s">
        <v>27</v>
      </c>
      <c r="C3">
        <v>3</v>
      </c>
      <c r="D3" s="14">
        <f>47*C3</f>
        <v>141</v>
      </c>
    </row>
    <row r="4" spans="1:11">
      <c r="B4" t="s">
        <v>28</v>
      </c>
      <c r="C4">
        <v>3</v>
      </c>
      <c r="D4" s="14">
        <f>77*C4</f>
        <v>231</v>
      </c>
    </row>
    <row r="5" spans="1:11">
      <c r="B5" t="s">
        <v>29</v>
      </c>
      <c r="D5" s="14">
        <f>SUM(D2:D4)</f>
        <v>372</v>
      </c>
    </row>
    <row r="6" spans="1:11">
      <c r="D6" s="14"/>
    </row>
    <row r="7" spans="1:11">
      <c r="B7" t="s">
        <v>40</v>
      </c>
      <c r="D7" s="2">
        <v>1</v>
      </c>
      <c r="E7" s="2">
        <v>2</v>
      </c>
      <c r="F7" s="2">
        <v>3</v>
      </c>
      <c r="G7" s="2">
        <v>4</v>
      </c>
      <c r="H7" s="2">
        <v>5</v>
      </c>
      <c r="I7" s="2">
        <v>6</v>
      </c>
      <c r="J7" s="2">
        <v>7</v>
      </c>
      <c r="K7" s="2" t="s">
        <v>5</v>
      </c>
    </row>
    <row r="8" spans="1:11">
      <c r="A8" t="s">
        <v>46</v>
      </c>
      <c r="B8" t="s">
        <v>41</v>
      </c>
      <c r="D8" s="10">
        <v>1</v>
      </c>
      <c r="E8" s="10">
        <v>1</v>
      </c>
      <c r="F8" s="10">
        <v>1</v>
      </c>
      <c r="G8" s="10">
        <v>1</v>
      </c>
      <c r="H8" s="10">
        <v>1</v>
      </c>
      <c r="I8" s="10">
        <v>1</v>
      </c>
      <c r="J8" s="11">
        <v>1</v>
      </c>
      <c r="K8" s="13">
        <f>SUM(D8:J8)</f>
        <v>7</v>
      </c>
    </row>
    <row r="9" spans="1:11">
      <c r="A9" t="s">
        <v>46</v>
      </c>
      <c r="B9" t="s">
        <v>45</v>
      </c>
      <c r="D9" s="17"/>
      <c r="E9" s="17"/>
      <c r="F9" s="17"/>
      <c r="G9" s="17"/>
      <c r="H9" s="17"/>
      <c r="I9" s="17"/>
      <c r="J9" s="18"/>
      <c r="K9" s="13">
        <f t="shared" ref="K9:K22" si="0">SUM(D9:J9)</f>
        <v>0</v>
      </c>
    </row>
    <row r="10" spans="1:11">
      <c r="A10" t="s">
        <v>46</v>
      </c>
      <c r="B10" t="s">
        <v>42</v>
      </c>
      <c r="D10" s="17"/>
      <c r="E10" s="17"/>
      <c r="F10" s="17"/>
      <c r="G10" s="17"/>
      <c r="H10" s="17"/>
      <c r="I10" s="17"/>
      <c r="J10" s="18"/>
      <c r="K10" s="13">
        <f t="shared" si="0"/>
        <v>0</v>
      </c>
    </row>
    <row r="11" spans="1:11">
      <c r="A11" t="s">
        <v>46</v>
      </c>
      <c r="B11" t="s">
        <v>43</v>
      </c>
      <c r="D11" s="17"/>
      <c r="E11" s="17"/>
      <c r="F11" s="17"/>
      <c r="G11" s="17"/>
      <c r="H11" s="17"/>
      <c r="I11" s="17"/>
      <c r="J11" s="18"/>
      <c r="K11" s="13">
        <f t="shared" si="0"/>
        <v>0</v>
      </c>
    </row>
    <row r="12" spans="1:11">
      <c r="A12" t="s">
        <v>46</v>
      </c>
      <c r="B12" t="s">
        <v>44</v>
      </c>
      <c r="D12" s="17">
        <v>3</v>
      </c>
      <c r="E12" s="17">
        <v>3</v>
      </c>
      <c r="F12" s="17">
        <v>3</v>
      </c>
      <c r="G12" s="17">
        <v>3</v>
      </c>
      <c r="H12" s="17">
        <v>3</v>
      </c>
      <c r="I12" s="17">
        <v>3</v>
      </c>
      <c r="J12" s="18">
        <v>3</v>
      </c>
      <c r="K12" s="13">
        <f t="shared" si="0"/>
        <v>21</v>
      </c>
    </row>
    <row r="13" spans="1:11">
      <c r="A13" t="s">
        <v>46</v>
      </c>
      <c r="B13" t="s">
        <v>24</v>
      </c>
      <c r="D13" s="10">
        <f>(D8+D9)*47</f>
        <v>47</v>
      </c>
      <c r="E13" s="10">
        <f t="shared" ref="E13:J13" si="1">(E8+E9)*47</f>
        <v>47</v>
      </c>
      <c r="F13" s="10">
        <f t="shared" si="1"/>
        <v>47</v>
      </c>
      <c r="G13" s="10">
        <f t="shared" si="1"/>
        <v>47</v>
      </c>
      <c r="H13" s="10">
        <f t="shared" si="1"/>
        <v>47</v>
      </c>
      <c r="I13" s="10">
        <f t="shared" si="1"/>
        <v>47</v>
      </c>
      <c r="J13" s="11">
        <f t="shared" si="1"/>
        <v>47</v>
      </c>
      <c r="K13" s="13">
        <f t="shared" si="0"/>
        <v>329</v>
      </c>
    </row>
    <row r="14" spans="1:11">
      <c r="A14" t="s">
        <v>46</v>
      </c>
      <c r="B14" t="s">
        <v>47</v>
      </c>
      <c r="D14" s="9">
        <f>(D8*47)+(D9*47)+(D10*47)+(D11*77)+(D12*77)</f>
        <v>278</v>
      </c>
      <c r="E14" s="9">
        <f t="shared" ref="E14:J14" si="2">(E8*47)+(E9*47)+(E10*47)+(E11*77)+(E12*77)</f>
        <v>278</v>
      </c>
      <c r="F14" s="9">
        <f t="shared" si="2"/>
        <v>278</v>
      </c>
      <c r="G14" s="9">
        <f t="shared" si="2"/>
        <v>278</v>
      </c>
      <c r="H14" s="9">
        <f t="shared" si="2"/>
        <v>278</v>
      </c>
      <c r="I14" s="9">
        <f t="shared" si="2"/>
        <v>278</v>
      </c>
      <c r="J14" s="12">
        <f t="shared" si="2"/>
        <v>278</v>
      </c>
      <c r="K14" s="13">
        <f t="shared" si="0"/>
        <v>1946</v>
      </c>
    </row>
    <row r="15" spans="1:11">
      <c r="K15" s="13"/>
    </row>
    <row r="16" spans="1:11">
      <c r="A16" t="s">
        <v>48</v>
      </c>
      <c r="B16" t="s">
        <v>41</v>
      </c>
      <c r="D16" s="10"/>
      <c r="E16" s="10"/>
      <c r="F16" s="10"/>
      <c r="G16" s="10"/>
      <c r="H16" s="10"/>
      <c r="I16" s="10"/>
      <c r="J16" s="11"/>
      <c r="K16" s="13">
        <f t="shared" si="0"/>
        <v>0</v>
      </c>
    </row>
    <row r="17" spans="1:11">
      <c r="A17" t="s">
        <v>48</v>
      </c>
      <c r="B17" t="s">
        <v>45</v>
      </c>
      <c r="D17" s="17"/>
      <c r="E17" s="17"/>
      <c r="F17" s="17"/>
      <c r="G17" s="17"/>
      <c r="H17" s="17"/>
      <c r="I17" s="17"/>
      <c r="J17" s="18"/>
      <c r="K17" s="13">
        <f t="shared" si="0"/>
        <v>0</v>
      </c>
    </row>
    <row r="18" spans="1:11">
      <c r="A18" t="s">
        <v>48</v>
      </c>
      <c r="B18" t="s">
        <v>42</v>
      </c>
      <c r="D18" s="17"/>
      <c r="E18" s="17"/>
      <c r="F18" s="17"/>
      <c r="G18" s="17"/>
      <c r="H18" s="17"/>
      <c r="I18" s="17"/>
      <c r="J18" s="18"/>
      <c r="K18" s="13">
        <f t="shared" si="0"/>
        <v>0</v>
      </c>
    </row>
    <row r="19" spans="1:11">
      <c r="A19" t="s">
        <v>48</v>
      </c>
      <c r="B19" t="s">
        <v>43</v>
      </c>
      <c r="D19" s="17">
        <v>7</v>
      </c>
      <c r="E19" s="17">
        <v>7</v>
      </c>
      <c r="F19" s="17">
        <v>7</v>
      </c>
      <c r="G19" s="17">
        <v>7</v>
      </c>
      <c r="H19" s="17">
        <v>7</v>
      </c>
      <c r="I19" s="17">
        <v>7</v>
      </c>
      <c r="J19" s="18">
        <v>7</v>
      </c>
      <c r="K19" s="13">
        <f t="shared" si="0"/>
        <v>49</v>
      </c>
    </row>
    <row r="20" spans="1:11">
      <c r="A20" t="s">
        <v>48</v>
      </c>
      <c r="B20" t="s">
        <v>44</v>
      </c>
      <c r="D20" s="17"/>
      <c r="E20" s="17"/>
      <c r="F20" s="17"/>
      <c r="G20" s="17"/>
      <c r="H20" s="17"/>
      <c r="I20" s="17"/>
      <c r="J20" s="18"/>
      <c r="K20" s="13">
        <f t="shared" si="0"/>
        <v>0</v>
      </c>
    </row>
    <row r="21" spans="1:11">
      <c r="A21" t="s">
        <v>48</v>
      </c>
      <c r="B21" t="s">
        <v>24</v>
      </c>
      <c r="D21" s="10">
        <f>(D16+D17)*47</f>
        <v>0</v>
      </c>
      <c r="E21" s="10">
        <f t="shared" ref="E21:J21" si="3">(E16+E17)*47</f>
        <v>0</v>
      </c>
      <c r="F21" s="10">
        <f t="shared" si="3"/>
        <v>0</v>
      </c>
      <c r="G21" s="10">
        <f t="shared" si="3"/>
        <v>0</v>
      </c>
      <c r="H21" s="10">
        <f t="shared" si="3"/>
        <v>0</v>
      </c>
      <c r="I21" s="10">
        <f t="shared" si="3"/>
        <v>0</v>
      </c>
      <c r="J21" s="11">
        <f t="shared" si="3"/>
        <v>0</v>
      </c>
      <c r="K21" s="13">
        <f t="shared" si="0"/>
        <v>0</v>
      </c>
    </row>
    <row r="22" spans="1:11">
      <c r="A22" t="s">
        <v>48</v>
      </c>
      <c r="B22" t="s">
        <v>47</v>
      </c>
      <c r="D22" s="9">
        <f>(D16*47)+(D17*47)+(D18*47)+(D19*77)+(D20*77)</f>
        <v>539</v>
      </c>
      <c r="E22" s="9">
        <f t="shared" ref="E22:J22" si="4">(E16*47)+(E17*47)+(E18*47)+(E19*77)+(E20*77)</f>
        <v>539</v>
      </c>
      <c r="F22" s="9">
        <f t="shared" si="4"/>
        <v>539</v>
      </c>
      <c r="G22" s="9">
        <f t="shared" si="4"/>
        <v>539</v>
      </c>
      <c r="H22" s="9">
        <f t="shared" si="4"/>
        <v>539</v>
      </c>
      <c r="I22" s="9">
        <f t="shared" si="4"/>
        <v>539</v>
      </c>
      <c r="J22" s="12">
        <f t="shared" si="4"/>
        <v>539</v>
      </c>
      <c r="K22" s="13">
        <f t="shared" si="0"/>
        <v>3773</v>
      </c>
    </row>
    <row r="23" spans="1:11">
      <c r="D23" s="2"/>
      <c r="E23" s="2"/>
      <c r="F23" s="2"/>
      <c r="G23" s="2"/>
      <c r="H23" s="2"/>
      <c r="I23" s="2"/>
      <c r="J23" s="2"/>
      <c r="K23" s="13"/>
    </row>
    <row r="24" spans="1:11" ht="17" thickBot="1">
      <c r="B24" t="s">
        <v>25</v>
      </c>
      <c r="D24" s="15">
        <f>D14+D22</f>
        <v>817</v>
      </c>
      <c r="E24" s="15">
        <f t="shared" ref="E24:J24" si="5">E14+E22</f>
        <v>817</v>
      </c>
      <c r="F24" s="15">
        <f t="shared" si="5"/>
        <v>817</v>
      </c>
      <c r="G24" s="15">
        <f t="shared" si="5"/>
        <v>817</v>
      </c>
      <c r="H24" s="15">
        <f t="shared" si="5"/>
        <v>817</v>
      </c>
      <c r="I24" s="15">
        <f t="shared" si="5"/>
        <v>817</v>
      </c>
      <c r="J24" s="15">
        <f t="shared" si="5"/>
        <v>817</v>
      </c>
      <c r="K24" s="13">
        <f>SUM(D24:J24)</f>
        <v>5719</v>
      </c>
    </row>
    <row r="25" spans="1:11" ht="17" thickTop="1">
      <c r="D25" s="2"/>
      <c r="E25" s="2"/>
      <c r="F25" s="2"/>
      <c r="G25" s="2"/>
      <c r="H25" s="2"/>
      <c r="I25" s="2"/>
      <c r="J25" s="2"/>
    </row>
    <row r="26" spans="1:11">
      <c r="D26" s="2"/>
      <c r="E26" s="2"/>
      <c r="F26" s="2"/>
      <c r="G26" s="2"/>
      <c r="H26" s="2"/>
      <c r="I26" s="2"/>
      <c r="J26" s="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A504A-3DFF-1C45-9EA6-A0C09A2A65D0}">
  <dimension ref="A1:M35"/>
  <sheetViews>
    <sheetView topLeftCell="A8" workbookViewId="0">
      <selection activeCell="D31" sqref="D31"/>
    </sheetView>
  </sheetViews>
  <sheetFormatPr baseColWidth="10" defaultRowHeight="16"/>
  <cols>
    <col min="2" max="2" width="34.1640625" bestFit="1" customWidth="1"/>
    <col min="4" max="8" width="12.83203125" bestFit="1" customWidth="1"/>
    <col min="9" max="9" width="14.1640625" bestFit="1" customWidth="1"/>
    <col min="10" max="11" width="12.83203125" bestFit="1" customWidth="1"/>
  </cols>
  <sheetData>
    <row r="1" spans="1:13">
      <c r="D1" t="s">
        <v>16</v>
      </c>
    </row>
    <row r="2" spans="1:13">
      <c r="B2" t="s">
        <v>26</v>
      </c>
    </row>
    <row r="3" spans="1:13">
      <c r="B3" t="s">
        <v>27</v>
      </c>
      <c r="C3">
        <v>6</v>
      </c>
      <c r="D3" s="19">
        <f>47*C3</f>
        <v>282</v>
      </c>
    </row>
    <row r="4" spans="1:13">
      <c r="B4" t="s">
        <v>28</v>
      </c>
      <c r="C4">
        <v>2</v>
      </c>
      <c r="D4" s="19">
        <f>77*C4</f>
        <v>154</v>
      </c>
    </row>
    <row r="5" spans="1:13">
      <c r="B5" t="s">
        <v>29</v>
      </c>
      <c r="D5" s="14">
        <f>SUM(D2:D4)</f>
        <v>436</v>
      </c>
    </row>
    <row r="6" spans="1:13">
      <c r="D6" s="14"/>
    </row>
    <row r="7" spans="1:13">
      <c r="B7" t="s">
        <v>40</v>
      </c>
      <c r="D7" s="2">
        <v>1</v>
      </c>
      <c r="E7" s="2">
        <v>2</v>
      </c>
      <c r="F7" s="2">
        <v>3</v>
      </c>
      <c r="G7" s="2">
        <v>4</v>
      </c>
      <c r="H7" s="2">
        <v>5</v>
      </c>
      <c r="I7" s="2">
        <v>6</v>
      </c>
      <c r="J7" s="2">
        <v>7</v>
      </c>
      <c r="K7" s="2">
        <v>8</v>
      </c>
      <c r="L7" s="2" t="s">
        <v>5</v>
      </c>
    </row>
    <row r="8" spans="1:13">
      <c r="A8" t="s">
        <v>46</v>
      </c>
      <c r="B8" t="s">
        <v>41</v>
      </c>
      <c r="D8" s="10">
        <v>1</v>
      </c>
      <c r="E8" s="10">
        <v>1</v>
      </c>
      <c r="F8" s="10">
        <v>1</v>
      </c>
      <c r="G8" s="10">
        <v>1</v>
      </c>
      <c r="H8" s="10">
        <v>1</v>
      </c>
      <c r="I8" s="10">
        <v>1</v>
      </c>
      <c r="J8" s="11">
        <v>1</v>
      </c>
      <c r="K8" s="11"/>
      <c r="L8" s="13">
        <f>SUM(D8:K8)</f>
        <v>7</v>
      </c>
    </row>
    <row r="9" spans="1:13">
      <c r="A9" t="s">
        <v>46</v>
      </c>
      <c r="B9" t="s">
        <v>45</v>
      </c>
      <c r="D9" s="17">
        <v>-1</v>
      </c>
      <c r="E9" s="17">
        <v>-1</v>
      </c>
      <c r="F9" s="17">
        <v>-1</v>
      </c>
      <c r="G9" s="17">
        <v>-1</v>
      </c>
      <c r="H9" s="17">
        <v>-1</v>
      </c>
      <c r="I9" s="17">
        <v>-1</v>
      </c>
      <c r="J9" s="17">
        <v>-1</v>
      </c>
      <c r="K9" s="18"/>
      <c r="L9" s="13">
        <f t="shared" ref="L9:L22" si="0">SUM(D9:K9)</f>
        <v>-7</v>
      </c>
    </row>
    <row r="10" spans="1:13">
      <c r="A10" t="s">
        <v>46</v>
      </c>
      <c r="B10" t="s">
        <v>42</v>
      </c>
      <c r="D10" s="17">
        <v>3</v>
      </c>
      <c r="E10" s="17">
        <v>3</v>
      </c>
      <c r="F10" s="17">
        <v>3</v>
      </c>
      <c r="G10" s="17">
        <v>3</v>
      </c>
      <c r="H10" s="17">
        <v>3</v>
      </c>
      <c r="I10" s="17">
        <v>3</v>
      </c>
      <c r="J10" s="18">
        <v>3</v>
      </c>
      <c r="K10" s="18"/>
      <c r="L10" s="13">
        <f t="shared" si="0"/>
        <v>21</v>
      </c>
      <c r="M10" s="21"/>
    </row>
    <row r="11" spans="1:13">
      <c r="A11" t="s">
        <v>46</v>
      </c>
      <c r="B11" t="s">
        <v>43</v>
      </c>
      <c r="D11" s="17"/>
      <c r="E11" s="17"/>
      <c r="F11" s="17"/>
      <c r="G11" s="17"/>
      <c r="H11" s="17"/>
      <c r="I11" s="17"/>
      <c r="J11" s="18"/>
      <c r="K11" s="18">
        <v>1</v>
      </c>
      <c r="L11" s="13">
        <f t="shared" si="0"/>
        <v>1</v>
      </c>
      <c r="M11" s="22"/>
    </row>
    <row r="12" spans="1:13">
      <c r="A12" t="s">
        <v>46</v>
      </c>
      <c r="B12" t="s">
        <v>44</v>
      </c>
      <c r="D12" s="17">
        <v>3</v>
      </c>
      <c r="E12" s="17">
        <v>3</v>
      </c>
      <c r="F12" s="17">
        <v>3</v>
      </c>
      <c r="G12" s="17">
        <v>3</v>
      </c>
      <c r="H12" s="17">
        <v>3</v>
      </c>
      <c r="I12" s="17">
        <v>3</v>
      </c>
      <c r="J12" s="18">
        <v>3</v>
      </c>
      <c r="K12" s="8"/>
      <c r="L12" s="20">
        <f t="shared" si="0"/>
        <v>21</v>
      </c>
      <c r="M12" s="21"/>
    </row>
    <row r="13" spans="1:13">
      <c r="A13" t="s">
        <v>46</v>
      </c>
      <c r="B13" t="s">
        <v>24</v>
      </c>
      <c r="D13" s="10">
        <f t="shared" ref="D13:J13" si="1">(D8+D9+D10)*47</f>
        <v>141</v>
      </c>
      <c r="E13" s="10">
        <f t="shared" si="1"/>
        <v>141</v>
      </c>
      <c r="F13" s="10">
        <f t="shared" si="1"/>
        <v>141</v>
      </c>
      <c r="G13" s="10">
        <f t="shared" si="1"/>
        <v>141</v>
      </c>
      <c r="H13" s="10">
        <f t="shared" si="1"/>
        <v>141</v>
      </c>
      <c r="I13" s="10">
        <f t="shared" si="1"/>
        <v>141</v>
      </c>
      <c r="J13" s="10">
        <f t="shared" si="1"/>
        <v>141</v>
      </c>
      <c r="K13" s="24">
        <f>(K8+K9+K10)*47</f>
        <v>0</v>
      </c>
      <c r="L13" s="20">
        <f t="shared" si="0"/>
        <v>987</v>
      </c>
      <c r="M13" s="22"/>
    </row>
    <row r="14" spans="1:13">
      <c r="A14" t="s">
        <v>46</v>
      </c>
      <c r="B14" t="s">
        <v>47</v>
      </c>
      <c r="D14" s="9">
        <f>(D8*47)+(D9*47)+(D10*47)+(D11*77)+(D12*77)</f>
        <v>372</v>
      </c>
      <c r="E14" s="9">
        <f t="shared" ref="E14:I14" si="2">(E8*47)+(E9*47)+(E10*47)+(E11*77)+(E12*77)</f>
        <v>372</v>
      </c>
      <c r="F14" s="9">
        <f t="shared" si="2"/>
        <v>372</v>
      </c>
      <c r="G14" s="9">
        <f t="shared" si="2"/>
        <v>372</v>
      </c>
      <c r="H14" s="9">
        <f t="shared" si="2"/>
        <v>372</v>
      </c>
      <c r="I14" s="9">
        <f t="shared" si="2"/>
        <v>372</v>
      </c>
      <c r="J14" s="12">
        <f>(J8*47)+(J9*47)+(J10*47)+(J11*77)+(J12*77)</f>
        <v>372</v>
      </c>
      <c r="K14" s="23">
        <f t="shared" ref="K14" si="3">(K8*47)+(K9*47)+(K10*47)+(K11*77)+(K12*77)</f>
        <v>77</v>
      </c>
      <c r="L14" s="20">
        <f>SUM(D14:K14)</f>
        <v>2681</v>
      </c>
      <c r="M14" s="22"/>
    </row>
    <row r="15" spans="1:13">
      <c r="K15" s="22"/>
      <c r="L15" s="20"/>
      <c r="M15" s="22"/>
    </row>
    <row r="16" spans="1:13">
      <c r="A16" t="s">
        <v>48</v>
      </c>
      <c r="B16" t="s">
        <v>41</v>
      </c>
      <c r="D16" s="10">
        <v>7</v>
      </c>
      <c r="E16" s="10">
        <v>7</v>
      </c>
      <c r="F16" s="10">
        <v>7</v>
      </c>
      <c r="G16" s="10">
        <v>7</v>
      </c>
      <c r="H16" s="10">
        <v>7</v>
      </c>
      <c r="I16" s="10">
        <v>7</v>
      </c>
      <c r="J16" s="11">
        <v>7</v>
      </c>
      <c r="K16" s="24"/>
      <c r="L16" s="20">
        <f t="shared" si="0"/>
        <v>49</v>
      </c>
      <c r="M16" s="21"/>
    </row>
    <row r="17" spans="1:13">
      <c r="A17" t="s">
        <v>48</v>
      </c>
      <c r="B17" t="s">
        <v>45</v>
      </c>
      <c r="D17" s="17"/>
      <c r="E17" s="17"/>
      <c r="F17" s="17"/>
      <c r="G17" s="17"/>
      <c r="H17" s="17"/>
      <c r="I17" s="17"/>
      <c r="J17" s="17"/>
      <c r="K17" s="8"/>
      <c r="L17" s="20">
        <f t="shared" si="0"/>
        <v>0</v>
      </c>
      <c r="M17" s="22"/>
    </row>
    <row r="18" spans="1:13">
      <c r="A18" t="s">
        <v>48</v>
      </c>
      <c r="B18" t="s">
        <v>42</v>
      </c>
      <c r="D18" s="17"/>
      <c r="E18" s="17"/>
      <c r="F18" s="17"/>
      <c r="G18" s="17"/>
      <c r="H18" s="17"/>
      <c r="I18" s="17"/>
      <c r="J18" s="17"/>
      <c r="K18" s="8"/>
      <c r="L18" s="20">
        <f t="shared" si="0"/>
        <v>0</v>
      </c>
      <c r="M18" s="22"/>
    </row>
    <row r="19" spans="1:13">
      <c r="A19" t="s">
        <v>48</v>
      </c>
      <c r="B19" t="s">
        <v>43</v>
      </c>
      <c r="D19" s="17"/>
      <c r="E19" s="17"/>
      <c r="F19" s="17"/>
      <c r="G19" s="17"/>
      <c r="H19" s="17"/>
      <c r="I19" s="17"/>
      <c r="J19" s="18"/>
      <c r="K19" s="8"/>
      <c r="L19" s="20">
        <f t="shared" si="0"/>
        <v>0</v>
      </c>
      <c r="M19" s="22"/>
    </row>
    <row r="20" spans="1:13">
      <c r="A20" t="s">
        <v>48</v>
      </c>
      <c r="B20" t="s">
        <v>44</v>
      </c>
      <c r="D20" s="17">
        <f>7*3</f>
        <v>21</v>
      </c>
      <c r="E20" s="17">
        <f t="shared" ref="E20:J20" si="4">7*3</f>
        <v>21</v>
      </c>
      <c r="F20" s="17">
        <f t="shared" si="4"/>
        <v>21</v>
      </c>
      <c r="G20" s="17">
        <f t="shared" si="4"/>
        <v>21</v>
      </c>
      <c r="H20" s="17">
        <f t="shared" si="4"/>
        <v>21</v>
      </c>
      <c r="I20" s="17">
        <f t="shared" si="4"/>
        <v>21</v>
      </c>
      <c r="J20" s="17">
        <f t="shared" si="4"/>
        <v>21</v>
      </c>
      <c r="K20" s="8"/>
      <c r="L20" s="20">
        <f>SUM(D20:K20)</f>
        <v>147</v>
      </c>
      <c r="M20" s="21"/>
    </row>
    <row r="21" spans="1:13">
      <c r="A21" t="s">
        <v>48</v>
      </c>
      <c r="B21" t="s">
        <v>24</v>
      </c>
      <c r="D21" s="10">
        <f>(D16+D17+D18)*47</f>
        <v>329</v>
      </c>
      <c r="E21" s="10">
        <f t="shared" ref="E21:K21" si="5">(E16+E17+E18)*47</f>
        <v>329</v>
      </c>
      <c r="F21" s="10">
        <f t="shared" si="5"/>
        <v>329</v>
      </c>
      <c r="G21" s="10">
        <f t="shared" si="5"/>
        <v>329</v>
      </c>
      <c r="H21" s="10">
        <f t="shared" si="5"/>
        <v>329</v>
      </c>
      <c r="I21" s="10">
        <f t="shared" si="5"/>
        <v>329</v>
      </c>
      <c r="J21" s="10">
        <f>(J16+J17+J18)*47</f>
        <v>329</v>
      </c>
      <c r="K21" s="24">
        <f t="shared" si="5"/>
        <v>0</v>
      </c>
      <c r="L21" s="20">
        <f t="shared" si="0"/>
        <v>2303</v>
      </c>
      <c r="M21" s="22"/>
    </row>
    <row r="22" spans="1:13">
      <c r="A22" t="s">
        <v>48</v>
      </c>
      <c r="B22" t="s">
        <v>47</v>
      </c>
      <c r="D22" s="9">
        <f>(D16*47)+(D17*47)+(D18*47)+(D19*77)+(D20*77)</f>
        <v>1946</v>
      </c>
      <c r="E22" s="9">
        <f t="shared" ref="E22:I22" si="6">(E16*47)+(E17*47)+(E18*47)+(E19*77)+(E20*77)</f>
        <v>1946</v>
      </c>
      <c r="F22" s="9">
        <f t="shared" si="6"/>
        <v>1946</v>
      </c>
      <c r="G22" s="9">
        <f t="shared" si="6"/>
        <v>1946</v>
      </c>
      <c r="H22" s="9">
        <f t="shared" si="6"/>
        <v>1946</v>
      </c>
      <c r="I22" s="9">
        <f t="shared" si="6"/>
        <v>1946</v>
      </c>
      <c r="J22" s="12">
        <f>(J16*47)+(J17*47)+(J18*47)+(J19*77)+(J20*77)</f>
        <v>1946</v>
      </c>
      <c r="K22" s="23">
        <f t="shared" ref="K22" si="7">(K16*47)+(K17*47)+(K18*47)+(K19*77)+(K20*77)</f>
        <v>0</v>
      </c>
      <c r="L22" s="20">
        <f t="shared" si="0"/>
        <v>13622</v>
      </c>
      <c r="M22" s="22"/>
    </row>
    <row r="23" spans="1:13">
      <c r="D23" s="2"/>
      <c r="E23" s="2"/>
      <c r="F23" s="2"/>
      <c r="G23" s="2"/>
      <c r="H23" s="2"/>
      <c r="I23" s="2"/>
      <c r="J23" s="2"/>
      <c r="K23" s="25"/>
      <c r="L23" s="20"/>
      <c r="M23" s="22"/>
    </row>
    <row r="24" spans="1:13">
      <c r="A24" t="s">
        <v>49</v>
      </c>
      <c r="B24" t="s">
        <v>41</v>
      </c>
      <c r="D24" s="10"/>
      <c r="E24" s="10"/>
      <c r="F24" s="10"/>
      <c r="G24" s="10"/>
      <c r="H24" s="10"/>
      <c r="I24" s="10"/>
      <c r="J24" s="11"/>
      <c r="K24" s="24"/>
      <c r="L24" s="20">
        <f t="shared" ref="L24:L29" si="8">SUM(D24:K24)</f>
        <v>0</v>
      </c>
      <c r="M24" s="22"/>
    </row>
    <row r="25" spans="1:13">
      <c r="A25" t="s">
        <v>49</v>
      </c>
      <c r="B25" t="s">
        <v>45</v>
      </c>
      <c r="D25" s="17"/>
      <c r="E25" s="17"/>
      <c r="F25" s="17"/>
      <c r="G25" s="17"/>
      <c r="H25" s="17"/>
      <c r="I25" s="17"/>
      <c r="J25" s="18"/>
      <c r="K25" s="8"/>
      <c r="L25" s="20">
        <f t="shared" si="8"/>
        <v>0</v>
      </c>
      <c r="M25" s="22"/>
    </row>
    <row r="26" spans="1:13">
      <c r="A26" t="s">
        <v>49</v>
      </c>
      <c r="B26" t="s">
        <v>42</v>
      </c>
      <c r="D26" s="17"/>
      <c r="E26" s="17"/>
      <c r="F26" s="17"/>
      <c r="G26" s="17"/>
      <c r="H26" s="17"/>
      <c r="I26" s="17"/>
      <c r="J26" s="18"/>
      <c r="K26" s="8"/>
      <c r="L26" s="20">
        <f t="shared" si="8"/>
        <v>0</v>
      </c>
      <c r="M26" s="22"/>
    </row>
    <row r="27" spans="1:13">
      <c r="A27" t="s">
        <v>49</v>
      </c>
      <c r="B27" t="s">
        <v>43</v>
      </c>
      <c r="D27" s="17">
        <f>7*7</f>
        <v>49</v>
      </c>
      <c r="E27" s="17">
        <f t="shared" ref="E27:J27" si="9">7*7</f>
        <v>49</v>
      </c>
      <c r="F27" s="17">
        <f t="shared" si="9"/>
        <v>49</v>
      </c>
      <c r="G27" s="17">
        <f t="shared" si="9"/>
        <v>49</v>
      </c>
      <c r="H27" s="17">
        <f t="shared" si="9"/>
        <v>49</v>
      </c>
      <c r="I27" s="17">
        <f t="shared" si="9"/>
        <v>49</v>
      </c>
      <c r="J27" s="17">
        <f t="shared" si="9"/>
        <v>49</v>
      </c>
      <c r="K27" s="8"/>
      <c r="L27" s="20">
        <f>SUM(D27:K27)</f>
        <v>343</v>
      </c>
      <c r="M27" s="21"/>
    </row>
    <row r="28" spans="1:13">
      <c r="A28" t="s">
        <v>49</v>
      </c>
      <c r="B28" t="s">
        <v>44</v>
      </c>
      <c r="D28" s="17"/>
      <c r="E28" s="17"/>
      <c r="F28" s="17"/>
      <c r="G28" s="17"/>
      <c r="H28" s="17"/>
      <c r="I28" s="17"/>
      <c r="J28" s="17"/>
      <c r="K28" s="8"/>
      <c r="L28" s="20">
        <f>SUM(D28:K28)</f>
        <v>0</v>
      </c>
      <c r="M28" s="22"/>
    </row>
    <row r="29" spans="1:13">
      <c r="A29" t="s">
        <v>49</v>
      </c>
      <c r="B29" t="s">
        <v>24</v>
      </c>
      <c r="D29" s="10">
        <f>(D24+D25+D26)*47</f>
        <v>0</v>
      </c>
      <c r="E29" s="10">
        <f t="shared" ref="E29:K29" si="10">(E24+E25+E26)*47</f>
        <v>0</v>
      </c>
      <c r="F29" s="10">
        <f t="shared" si="10"/>
        <v>0</v>
      </c>
      <c r="G29" s="10">
        <f t="shared" si="10"/>
        <v>0</v>
      </c>
      <c r="H29" s="10">
        <f t="shared" si="10"/>
        <v>0</v>
      </c>
      <c r="I29" s="10">
        <f t="shared" si="10"/>
        <v>0</v>
      </c>
      <c r="J29" s="10">
        <f t="shared" si="10"/>
        <v>0</v>
      </c>
      <c r="K29" s="24">
        <f t="shared" si="10"/>
        <v>0</v>
      </c>
      <c r="L29" s="20">
        <f t="shared" si="8"/>
        <v>0</v>
      </c>
      <c r="M29" s="22"/>
    </row>
    <row r="30" spans="1:13">
      <c r="A30" t="s">
        <v>49</v>
      </c>
      <c r="B30" t="s">
        <v>47</v>
      </c>
      <c r="D30" s="9">
        <f>(D24*47)+(D25*47)+(D26*47)+(D27*77)+(D28*77)</f>
        <v>3773</v>
      </c>
      <c r="E30" s="9">
        <f t="shared" ref="E30:K30" si="11">(E24*47)+(E25*47)+(E26*47)+(E27*77)+(E28*77)</f>
        <v>3773</v>
      </c>
      <c r="F30" s="9">
        <f t="shared" si="11"/>
        <v>3773</v>
      </c>
      <c r="G30" s="9">
        <f t="shared" si="11"/>
        <v>3773</v>
      </c>
      <c r="H30" s="9">
        <f t="shared" si="11"/>
        <v>3773</v>
      </c>
      <c r="I30" s="9">
        <f t="shared" si="11"/>
        <v>3773</v>
      </c>
      <c r="J30" s="12">
        <f>(J24*47)+(J25*47)+(J26*47)+(J27*77)+(J28*77)</f>
        <v>3773</v>
      </c>
      <c r="K30" s="23">
        <f t="shared" si="11"/>
        <v>0</v>
      </c>
      <c r="L30" s="20">
        <f>SUM(D30:K30)</f>
        <v>26411</v>
      </c>
      <c r="M30" s="22"/>
    </row>
    <row r="31" spans="1:13">
      <c r="D31" s="2"/>
      <c r="E31" s="2"/>
      <c r="F31" s="2"/>
      <c r="G31" s="2"/>
      <c r="H31" s="2"/>
      <c r="I31" s="2"/>
      <c r="J31" s="2"/>
      <c r="K31" s="25"/>
      <c r="L31" s="20"/>
      <c r="M31" s="22"/>
    </row>
    <row r="32" spans="1:13">
      <c r="D32" s="2"/>
      <c r="E32" s="2"/>
      <c r="F32" s="2"/>
      <c r="G32" s="2"/>
      <c r="H32" s="2"/>
      <c r="I32" s="2"/>
      <c r="J32" s="2"/>
      <c r="K32" s="25"/>
      <c r="L32" s="20"/>
      <c r="M32" s="22"/>
    </row>
    <row r="33" spans="2:13" ht="17" thickBot="1">
      <c r="B33" t="s">
        <v>25</v>
      </c>
      <c r="D33" s="15">
        <f t="shared" ref="D33:K33" si="12">D14+D22+D30</f>
        <v>6091</v>
      </c>
      <c r="E33" s="15">
        <f t="shared" si="12"/>
        <v>6091</v>
      </c>
      <c r="F33" s="15">
        <f t="shared" si="12"/>
        <v>6091</v>
      </c>
      <c r="G33" s="15">
        <f t="shared" si="12"/>
        <v>6091</v>
      </c>
      <c r="H33" s="15">
        <f t="shared" si="12"/>
        <v>6091</v>
      </c>
      <c r="I33" s="15">
        <f t="shared" si="12"/>
        <v>6091</v>
      </c>
      <c r="J33" s="15">
        <f t="shared" si="12"/>
        <v>6091</v>
      </c>
      <c r="K33" s="26">
        <f t="shared" si="12"/>
        <v>77</v>
      </c>
      <c r="L33" s="20">
        <f>SUM(D33:K33)</f>
        <v>42714</v>
      </c>
      <c r="M33" s="22"/>
    </row>
    <row r="34" spans="2:13" ht="17" thickTop="1">
      <c r="D34" s="2"/>
      <c r="E34" s="2"/>
      <c r="F34" s="2"/>
      <c r="G34" s="2"/>
      <c r="H34" s="2"/>
      <c r="I34" s="2"/>
      <c r="J34" s="2"/>
      <c r="K34" s="25" t="s">
        <v>52</v>
      </c>
      <c r="L34" s="21">
        <f>L33+D5</f>
        <v>43150</v>
      </c>
      <c r="M34" s="22"/>
    </row>
    <row r="35" spans="2:13">
      <c r="D35" s="2"/>
      <c r="E35" s="2"/>
      <c r="F35" s="2"/>
      <c r="G35" s="2"/>
      <c r="H35" s="2"/>
      <c r="I35" s="2"/>
      <c r="J35" s="2"/>
      <c r="K35"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AA283-5753-9844-8E11-A842BD9A6166}">
  <dimension ref="A1:M44"/>
  <sheetViews>
    <sheetView topLeftCell="A16" workbookViewId="0">
      <selection activeCell="D31" sqref="D31"/>
    </sheetView>
  </sheetViews>
  <sheetFormatPr baseColWidth="10" defaultRowHeight="16"/>
  <cols>
    <col min="2" max="2" width="34.1640625" bestFit="1" customWidth="1"/>
    <col min="4" max="8" width="12.83203125" bestFit="1" customWidth="1"/>
    <col min="9" max="9" width="14.1640625" bestFit="1" customWidth="1"/>
    <col min="10" max="11" width="12.83203125" bestFit="1" customWidth="1"/>
  </cols>
  <sheetData>
    <row r="1" spans="1:13">
      <c r="D1" t="s">
        <v>16</v>
      </c>
    </row>
    <row r="2" spans="1:13">
      <c r="B2" t="s">
        <v>26</v>
      </c>
    </row>
    <row r="3" spans="1:13">
      <c r="B3" t="s">
        <v>27</v>
      </c>
      <c r="C3">
        <v>8</v>
      </c>
      <c r="D3" s="19">
        <f>47*C3</f>
        <v>376</v>
      </c>
    </row>
    <row r="4" spans="1:13">
      <c r="B4" t="s">
        <v>28</v>
      </c>
      <c r="D4" s="19">
        <f>77*C4</f>
        <v>0</v>
      </c>
    </row>
    <row r="5" spans="1:13">
      <c r="B5" t="s">
        <v>29</v>
      </c>
      <c r="D5" s="14">
        <f>SUM(D2:D4)</f>
        <v>376</v>
      </c>
    </row>
    <row r="6" spans="1:13">
      <c r="D6" s="14"/>
    </row>
    <row r="7" spans="1:13">
      <c r="B7" t="s">
        <v>40</v>
      </c>
      <c r="D7" s="2">
        <v>1</v>
      </c>
      <c r="E7" s="2">
        <v>2</v>
      </c>
      <c r="F7" s="2">
        <v>3</v>
      </c>
      <c r="G7" s="2">
        <v>4</v>
      </c>
      <c r="H7" s="2">
        <v>5</v>
      </c>
      <c r="I7" s="2">
        <v>6</v>
      </c>
      <c r="J7" s="2">
        <v>7</v>
      </c>
      <c r="K7" s="2">
        <v>8</v>
      </c>
      <c r="L7" s="2" t="s">
        <v>5</v>
      </c>
    </row>
    <row r="8" spans="1:13">
      <c r="A8" t="s">
        <v>46</v>
      </c>
      <c r="B8" t="s">
        <v>41</v>
      </c>
      <c r="D8" s="10">
        <v>1</v>
      </c>
      <c r="E8" s="10">
        <v>1</v>
      </c>
      <c r="F8" s="10">
        <v>1</v>
      </c>
      <c r="G8" s="10">
        <v>1</v>
      </c>
      <c r="H8" s="10">
        <v>1</v>
      </c>
      <c r="I8" s="10">
        <v>1</v>
      </c>
      <c r="J8" s="11">
        <v>1</v>
      </c>
      <c r="K8" s="11">
        <v>1</v>
      </c>
      <c r="L8" s="13">
        <f>SUM(D8:K8)</f>
        <v>8</v>
      </c>
    </row>
    <row r="9" spans="1:13">
      <c r="A9" t="s">
        <v>46</v>
      </c>
      <c r="B9" t="s">
        <v>45</v>
      </c>
      <c r="D9" s="17">
        <v>-1</v>
      </c>
      <c r="E9" s="17">
        <v>-1</v>
      </c>
      <c r="F9" s="17">
        <v>-1</v>
      </c>
      <c r="G9" s="17">
        <v>-1</v>
      </c>
      <c r="H9" s="17">
        <v>-1</v>
      </c>
      <c r="I9" s="17">
        <v>-1</v>
      </c>
      <c r="J9" s="17">
        <v>-1</v>
      </c>
      <c r="K9" s="18"/>
      <c r="L9" s="13">
        <f t="shared" ref="L9:L22" si="0">SUM(D9:K9)</f>
        <v>-7</v>
      </c>
    </row>
    <row r="10" spans="1:13">
      <c r="A10" t="s">
        <v>46</v>
      </c>
      <c r="B10" t="s">
        <v>42</v>
      </c>
      <c r="D10" s="17">
        <v>6</v>
      </c>
      <c r="E10" s="17">
        <v>6</v>
      </c>
      <c r="F10" s="17">
        <v>6</v>
      </c>
      <c r="G10" s="17">
        <v>6</v>
      </c>
      <c r="H10" s="17">
        <v>6</v>
      </c>
      <c r="I10" s="17">
        <v>6</v>
      </c>
      <c r="J10" s="18">
        <v>6</v>
      </c>
      <c r="K10" s="18"/>
      <c r="L10" s="13">
        <f t="shared" si="0"/>
        <v>42</v>
      </c>
    </row>
    <row r="11" spans="1:13">
      <c r="A11" t="s">
        <v>46</v>
      </c>
      <c r="B11" t="s">
        <v>43</v>
      </c>
      <c r="D11" s="17"/>
      <c r="E11" s="17"/>
      <c r="F11" s="17"/>
      <c r="G11" s="17"/>
      <c r="H11" s="17"/>
      <c r="I11" s="17"/>
      <c r="J11" s="18"/>
      <c r="K11" s="18"/>
      <c r="L11" s="13">
        <f t="shared" si="0"/>
        <v>0</v>
      </c>
    </row>
    <row r="12" spans="1:13">
      <c r="A12" t="s">
        <v>46</v>
      </c>
      <c r="B12" t="s">
        <v>44</v>
      </c>
      <c r="D12" s="17"/>
      <c r="E12" s="17"/>
      <c r="F12" s="17"/>
      <c r="G12" s="17"/>
      <c r="H12" s="17"/>
      <c r="I12" s="17"/>
      <c r="J12" s="18"/>
      <c r="K12" s="8"/>
      <c r="L12" s="20">
        <f t="shared" si="0"/>
        <v>0</v>
      </c>
      <c r="M12" s="21"/>
    </row>
    <row r="13" spans="1:13">
      <c r="A13" t="s">
        <v>46</v>
      </c>
      <c r="B13" t="s">
        <v>24</v>
      </c>
      <c r="D13" s="10">
        <f t="shared" ref="D13:J13" si="1">(D8+D9+D10)*47</f>
        <v>282</v>
      </c>
      <c r="E13" s="10">
        <f t="shared" si="1"/>
        <v>282</v>
      </c>
      <c r="F13" s="10">
        <f t="shared" si="1"/>
        <v>282</v>
      </c>
      <c r="G13" s="10">
        <f t="shared" si="1"/>
        <v>282</v>
      </c>
      <c r="H13" s="10">
        <f t="shared" si="1"/>
        <v>282</v>
      </c>
      <c r="I13" s="10">
        <f t="shared" si="1"/>
        <v>282</v>
      </c>
      <c r="J13" s="10">
        <f t="shared" si="1"/>
        <v>282</v>
      </c>
      <c r="K13" s="24">
        <f>(K8+K9+K10)*47</f>
        <v>47</v>
      </c>
      <c r="L13" s="20">
        <f t="shared" si="0"/>
        <v>2021</v>
      </c>
      <c r="M13" s="22"/>
    </row>
    <row r="14" spans="1:13">
      <c r="A14" t="s">
        <v>46</v>
      </c>
      <c r="B14" t="s">
        <v>47</v>
      </c>
      <c r="D14" s="9">
        <f>(D8*47)+(D9*47)+(D10*47)+(D11*77)+(D12*77)</f>
        <v>282</v>
      </c>
      <c r="E14" s="9">
        <f t="shared" ref="E14:I14" si="2">(E8*47)+(E9*47)+(E10*47)+(E11*77)+(E12*77)</f>
        <v>282</v>
      </c>
      <c r="F14" s="9">
        <f t="shared" si="2"/>
        <v>282</v>
      </c>
      <c r="G14" s="9">
        <f t="shared" si="2"/>
        <v>282</v>
      </c>
      <c r="H14" s="9">
        <f t="shared" si="2"/>
        <v>282</v>
      </c>
      <c r="I14" s="9">
        <f t="shared" si="2"/>
        <v>282</v>
      </c>
      <c r="J14" s="12">
        <f>(J8*47)+(J9*47)+(J10*47)+(J11*77)+(J12*77)</f>
        <v>282</v>
      </c>
      <c r="K14" s="23">
        <f t="shared" ref="K14" si="3">(K8*47)+(K9*47)+(K10*47)+(K11*77)+(K12*77)</f>
        <v>47</v>
      </c>
      <c r="L14" s="20">
        <f>SUM(D14:K14)</f>
        <v>2021</v>
      </c>
      <c r="M14" s="22"/>
    </row>
    <row r="15" spans="1:13">
      <c r="K15" s="22"/>
      <c r="L15" s="20"/>
      <c r="M15" s="22"/>
    </row>
    <row r="16" spans="1:13">
      <c r="A16" t="s">
        <v>48</v>
      </c>
      <c r="B16" t="s">
        <v>41</v>
      </c>
      <c r="D16" s="10">
        <v>7</v>
      </c>
      <c r="E16" s="10">
        <v>7</v>
      </c>
      <c r="F16" s="10">
        <v>7</v>
      </c>
      <c r="G16" s="10">
        <v>7</v>
      </c>
      <c r="H16" s="10">
        <v>7</v>
      </c>
      <c r="I16" s="10">
        <v>7</v>
      </c>
      <c r="J16" s="11">
        <v>7</v>
      </c>
      <c r="K16" s="24"/>
      <c r="L16" s="20">
        <f t="shared" si="0"/>
        <v>49</v>
      </c>
      <c r="M16" s="22"/>
    </row>
    <row r="17" spans="1:13">
      <c r="A17" t="s">
        <v>48</v>
      </c>
      <c r="B17" t="s">
        <v>45</v>
      </c>
      <c r="D17" s="17">
        <v>-7</v>
      </c>
      <c r="E17" s="17">
        <v>-7</v>
      </c>
      <c r="F17" s="17">
        <v>-7</v>
      </c>
      <c r="G17" s="17">
        <v>-7</v>
      </c>
      <c r="H17" s="17">
        <v>-7</v>
      </c>
      <c r="I17" s="17">
        <v>-7</v>
      </c>
      <c r="J17" s="17">
        <v>-7</v>
      </c>
      <c r="K17" s="8"/>
      <c r="L17" s="20">
        <f t="shared" si="0"/>
        <v>-49</v>
      </c>
      <c r="M17" s="22"/>
    </row>
    <row r="18" spans="1:13">
      <c r="A18" t="s">
        <v>48</v>
      </c>
      <c r="B18" t="s">
        <v>42</v>
      </c>
      <c r="D18" s="17">
        <v>21</v>
      </c>
      <c r="E18" s="17">
        <v>21</v>
      </c>
      <c r="F18" s="17">
        <v>21</v>
      </c>
      <c r="G18" s="17">
        <v>21</v>
      </c>
      <c r="H18" s="17">
        <v>21</v>
      </c>
      <c r="I18" s="17">
        <v>21</v>
      </c>
      <c r="J18" s="17">
        <v>21</v>
      </c>
      <c r="K18" s="8"/>
      <c r="L18" s="20">
        <f t="shared" si="0"/>
        <v>147</v>
      </c>
      <c r="M18" s="22"/>
    </row>
    <row r="19" spans="1:13">
      <c r="A19" t="s">
        <v>48</v>
      </c>
      <c r="B19" t="s">
        <v>43</v>
      </c>
      <c r="D19" s="17"/>
      <c r="E19" s="17"/>
      <c r="F19" s="17"/>
      <c r="G19" s="17"/>
      <c r="H19" s="17"/>
      <c r="I19" s="17"/>
      <c r="J19" s="18"/>
      <c r="K19" s="8"/>
      <c r="L19" s="20">
        <f t="shared" si="0"/>
        <v>0</v>
      </c>
      <c r="M19" s="22"/>
    </row>
    <row r="20" spans="1:13">
      <c r="A20" t="s">
        <v>48</v>
      </c>
      <c r="B20" t="s">
        <v>44</v>
      </c>
      <c r="D20" s="17"/>
      <c r="E20" s="17"/>
      <c r="F20" s="17"/>
      <c r="G20" s="17"/>
      <c r="H20" s="17"/>
      <c r="I20" s="17"/>
      <c r="J20" s="17"/>
      <c r="K20" s="8"/>
      <c r="L20" s="20">
        <f t="shared" si="0"/>
        <v>0</v>
      </c>
      <c r="M20" s="22"/>
    </row>
    <row r="21" spans="1:13">
      <c r="A21" t="s">
        <v>48</v>
      </c>
      <c r="B21" t="s">
        <v>24</v>
      </c>
      <c r="D21" s="10">
        <f>(D16+D17+D18)*47</f>
        <v>987</v>
      </c>
      <c r="E21" s="10">
        <f t="shared" ref="E21:K21" si="4">(E16+E17+E18)*47</f>
        <v>987</v>
      </c>
      <c r="F21" s="10">
        <f t="shared" si="4"/>
        <v>987</v>
      </c>
      <c r="G21" s="10">
        <f t="shared" si="4"/>
        <v>987</v>
      </c>
      <c r="H21" s="10">
        <f t="shared" si="4"/>
        <v>987</v>
      </c>
      <c r="I21" s="10">
        <f t="shared" si="4"/>
        <v>987</v>
      </c>
      <c r="J21" s="10">
        <f>(J16+J17+J18)*47</f>
        <v>987</v>
      </c>
      <c r="K21" s="24">
        <f t="shared" si="4"/>
        <v>0</v>
      </c>
      <c r="L21" s="20">
        <f t="shared" si="0"/>
        <v>6909</v>
      </c>
      <c r="M21" s="22"/>
    </row>
    <row r="22" spans="1:13">
      <c r="A22" t="s">
        <v>48</v>
      </c>
      <c r="B22" t="s">
        <v>47</v>
      </c>
      <c r="D22" s="9">
        <f>(D16*47)+(D17*47)+(D18*47)+(D19*77)+(D20*77)</f>
        <v>987</v>
      </c>
      <c r="E22" s="9">
        <f t="shared" ref="E22:I22" si="5">(E16*47)+(E17*47)+(E18*47)+(E19*77)+(E20*77)</f>
        <v>987</v>
      </c>
      <c r="F22" s="9">
        <f t="shared" si="5"/>
        <v>987</v>
      </c>
      <c r="G22" s="9">
        <f t="shared" si="5"/>
        <v>987</v>
      </c>
      <c r="H22" s="9">
        <f t="shared" si="5"/>
        <v>987</v>
      </c>
      <c r="I22" s="9">
        <f t="shared" si="5"/>
        <v>987</v>
      </c>
      <c r="J22" s="12">
        <f>(J16*47)+(J17*47)+(J18*47)+(J19*77)+(J20*77)</f>
        <v>987</v>
      </c>
      <c r="K22" s="23">
        <f t="shared" ref="K22" si="6">(K16*47)+(K17*47)+(K18*47)+(K19*77)+(K20*77)</f>
        <v>0</v>
      </c>
      <c r="L22" s="20">
        <f t="shared" si="0"/>
        <v>6909</v>
      </c>
      <c r="M22" s="22"/>
    </row>
    <row r="23" spans="1:13">
      <c r="D23" s="2"/>
      <c r="E23" s="2"/>
      <c r="F23" s="2"/>
      <c r="G23" s="2"/>
      <c r="H23" s="2"/>
      <c r="I23" s="2"/>
      <c r="J23" s="2"/>
      <c r="K23" s="25"/>
      <c r="L23" s="20"/>
      <c r="M23" s="22"/>
    </row>
    <row r="24" spans="1:13">
      <c r="A24" t="s">
        <v>49</v>
      </c>
      <c r="B24" t="s">
        <v>41</v>
      </c>
      <c r="D24" s="10">
        <v>49</v>
      </c>
      <c r="E24" s="10">
        <f t="shared" ref="E24:J24" si="7">7*7</f>
        <v>49</v>
      </c>
      <c r="F24" s="10">
        <f t="shared" si="7"/>
        <v>49</v>
      </c>
      <c r="G24" s="10">
        <f t="shared" si="7"/>
        <v>49</v>
      </c>
      <c r="H24" s="10">
        <f t="shared" si="7"/>
        <v>49</v>
      </c>
      <c r="I24" s="10">
        <f t="shared" si="7"/>
        <v>49</v>
      </c>
      <c r="J24" s="10">
        <f t="shared" si="7"/>
        <v>49</v>
      </c>
      <c r="K24" s="11"/>
      <c r="L24" s="20">
        <f t="shared" ref="L24:L29" si="8">SUM(D24:K24)</f>
        <v>343</v>
      </c>
      <c r="M24" s="22"/>
    </row>
    <row r="25" spans="1:13">
      <c r="A25" t="s">
        <v>49</v>
      </c>
      <c r="B25" t="s">
        <v>45</v>
      </c>
      <c r="D25" s="17"/>
      <c r="E25" s="17"/>
      <c r="F25" s="17"/>
      <c r="G25" s="17"/>
      <c r="H25" s="17"/>
      <c r="I25" s="17"/>
      <c r="J25" s="18"/>
      <c r="K25" s="8"/>
      <c r="L25" s="20">
        <f t="shared" si="8"/>
        <v>0</v>
      </c>
      <c r="M25" s="22"/>
    </row>
    <row r="26" spans="1:13">
      <c r="A26" t="s">
        <v>49</v>
      </c>
      <c r="B26" t="s">
        <v>42</v>
      </c>
      <c r="D26" s="17"/>
      <c r="E26" s="17"/>
      <c r="F26" s="17"/>
      <c r="G26" s="17"/>
      <c r="H26" s="17"/>
      <c r="I26" s="17"/>
      <c r="J26" s="18"/>
      <c r="K26" s="8"/>
      <c r="L26" s="20">
        <f t="shared" si="8"/>
        <v>0</v>
      </c>
      <c r="M26" s="22"/>
    </row>
    <row r="27" spans="1:13">
      <c r="A27" t="s">
        <v>49</v>
      </c>
      <c r="B27" t="s">
        <v>43</v>
      </c>
      <c r="D27" s="17"/>
      <c r="E27" s="17"/>
      <c r="F27" s="17"/>
      <c r="G27" s="17"/>
      <c r="H27" s="17"/>
      <c r="I27" s="17"/>
      <c r="J27" s="17"/>
      <c r="K27" s="8"/>
      <c r="L27" s="20">
        <f>SUM(D27:K27)</f>
        <v>0</v>
      </c>
      <c r="M27" s="21"/>
    </row>
    <row r="28" spans="1:13">
      <c r="A28" t="s">
        <v>49</v>
      </c>
      <c r="B28" t="s">
        <v>44</v>
      </c>
      <c r="D28" s="17"/>
      <c r="E28" s="17"/>
      <c r="F28" s="17"/>
      <c r="G28" s="17"/>
      <c r="H28" s="17"/>
      <c r="I28" s="17"/>
      <c r="J28" s="17"/>
      <c r="K28" s="8"/>
      <c r="L28" s="20">
        <f>SUM(D28:K28)</f>
        <v>0</v>
      </c>
      <c r="M28" s="22"/>
    </row>
    <row r="29" spans="1:13">
      <c r="A29" t="s">
        <v>49</v>
      </c>
      <c r="B29" t="s">
        <v>24</v>
      </c>
      <c r="D29" s="10">
        <f>(D24+D25+D26)*47</f>
        <v>2303</v>
      </c>
      <c r="E29" s="10">
        <f t="shared" ref="E29:K29" si="9">(E24+E25+E26)*47</f>
        <v>2303</v>
      </c>
      <c r="F29" s="10">
        <f t="shared" si="9"/>
        <v>2303</v>
      </c>
      <c r="G29" s="10">
        <f t="shared" si="9"/>
        <v>2303</v>
      </c>
      <c r="H29" s="10">
        <f t="shared" si="9"/>
        <v>2303</v>
      </c>
      <c r="I29" s="10">
        <f t="shared" si="9"/>
        <v>2303</v>
      </c>
      <c r="J29" s="10">
        <f t="shared" si="9"/>
        <v>2303</v>
      </c>
      <c r="K29" s="24">
        <f t="shared" si="9"/>
        <v>0</v>
      </c>
      <c r="L29" s="20">
        <f t="shared" si="8"/>
        <v>16121</v>
      </c>
      <c r="M29" s="22"/>
    </row>
    <row r="30" spans="1:13">
      <c r="A30" t="s">
        <v>49</v>
      </c>
      <c r="B30" t="s">
        <v>47</v>
      </c>
      <c r="D30" s="9">
        <f>(D24*47)+(D25*47)+(D26*47)+(D27*77)+(D28*77)</f>
        <v>2303</v>
      </c>
      <c r="E30" s="9">
        <f t="shared" ref="E30:K30" si="10">(E24*47)+(E25*47)+(E26*47)+(E27*77)+(E28*77)</f>
        <v>2303</v>
      </c>
      <c r="F30" s="9">
        <f t="shared" si="10"/>
        <v>2303</v>
      </c>
      <c r="G30" s="9">
        <f t="shared" si="10"/>
        <v>2303</v>
      </c>
      <c r="H30" s="9">
        <f t="shared" si="10"/>
        <v>2303</v>
      </c>
      <c r="I30" s="9">
        <f t="shared" si="10"/>
        <v>2303</v>
      </c>
      <c r="J30" s="12">
        <f>(J24*47)+(J25*47)+(J26*47)+(J27*77)+(J28*77)</f>
        <v>2303</v>
      </c>
      <c r="K30" s="23">
        <f t="shared" si="10"/>
        <v>0</v>
      </c>
      <c r="L30" s="20">
        <f>SUM(D30:K30)</f>
        <v>16121</v>
      </c>
      <c r="M30" s="22"/>
    </row>
    <row r="31" spans="1:13">
      <c r="D31" s="2"/>
      <c r="E31" s="2"/>
      <c r="F31" s="2"/>
      <c r="G31" s="2"/>
      <c r="H31" s="2"/>
      <c r="I31" s="2"/>
      <c r="J31" s="2"/>
      <c r="K31" s="25"/>
      <c r="L31" s="20"/>
      <c r="M31" s="22"/>
    </row>
    <row r="32" spans="1:13">
      <c r="A32" t="s">
        <v>56</v>
      </c>
      <c r="B32" t="s">
        <v>41</v>
      </c>
      <c r="D32" s="10"/>
      <c r="E32" s="10"/>
      <c r="F32" s="10"/>
      <c r="G32" s="10"/>
      <c r="H32" s="10"/>
      <c r="I32" s="10"/>
      <c r="J32" s="11"/>
      <c r="K32" s="24"/>
      <c r="L32" s="20">
        <f t="shared" ref="L32:L34" si="11">SUM(D32:K32)</f>
        <v>0</v>
      </c>
      <c r="M32" s="22"/>
    </row>
    <row r="33" spans="1:13">
      <c r="A33" t="s">
        <v>56</v>
      </c>
      <c r="B33" t="s">
        <v>45</v>
      </c>
      <c r="D33" s="17"/>
      <c r="E33" s="17"/>
      <c r="F33" s="17"/>
      <c r="G33" s="17"/>
      <c r="H33" s="17"/>
      <c r="I33" s="17"/>
      <c r="J33" s="18"/>
      <c r="K33" s="8"/>
      <c r="L33" s="20">
        <f t="shared" si="11"/>
        <v>0</v>
      </c>
      <c r="M33" s="22"/>
    </row>
    <row r="34" spans="1:13">
      <c r="A34" t="s">
        <v>56</v>
      </c>
      <c r="B34" t="s">
        <v>42</v>
      </c>
      <c r="D34" s="17"/>
      <c r="E34" s="17"/>
      <c r="F34" s="17"/>
      <c r="G34" s="17"/>
      <c r="H34" s="17"/>
      <c r="I34" s="17"/>
      <c r="J34" s="18"/>
      <c r="K34" s="8"/>
      <c r="L34" s="20">
        <f t="shared" si="11"/>
        <v>0</v>
      </c>
      <c r="M34" s="22"/>
    </row>
    <row r="35" spans="1:13">
      <c r="A35" t="s">
        <v>56</v>
      </c>
      <c r="B35" t="s">
        <v>43</v>
      </c>
      <c r="D35" s="17"/>
      <c r="E35" s="17"/>
      <c r="F35" s="17"/>
      <c r="G35" s="17"/>
      <c r="H35" s="17"/>
      <c r="I35" s="17"/>
      <c r="J35" s="17"/>
      <c r="K35" s="8"/>
      <c r="L35" s="20">
        <f>SUM(D35:K35)</f>
        <v>0</v>
      </c>
      <c r="M35" s="22"/>
    </row>
    <row r="36" spans="1:13">
      <c r="A36" t="s">
        <v>56</v>
      </c>
      <c r="B36" t="s">
        <v>44</v>
      </c>
      <c r="D36" s="17"/>
      <c r="E36" s="17"/>
      <c r="F36" s="17"/>
      <c r="G36" s="17"/>
      <c r="H36" s="17"/>
      <c r="I36" s="17"/>
      <c r="J36" s="17"/>
      <c r="K36" s="8"/>
      <c r="L36" s="20">
        <f>SUM(D36:K36)</f>
        <v>0</v>
      </c>
      <c r="M36" s="22"/>
    </row>
    <row r="37" spans="1:13">
      <c r="A37" t="s">
        <v>56</v>
      </c>
      <c r="B37" t="s">
        <v>24</v>
      </c>
      <c r="D37" s="10">
        <f>(D32+D33+D34)*47</f>
        <v>0</v>
      </c>
      <c r="E37" s="10">
        <f t="shared" ref="E37:K37" si="12">(E32+E33+E34)*47</f>
        <v>0</v>
      </c>
      <c r="F37" s="10">
        <f t="shared" si="12"/>
        <v>0</v>
      </c>
      <c r="G37" s="10">
        <f t="shared" si="12"/>
        <v>0</v>
      </c>
      <c r="H37" s="10">
        <f t="shared" si="12"/>
        <v>0</v>
      </c>
      <c r="I37" s="10">
        <f t="shared" si="12"/>
        <v>0</v>
      </c>
      <c r="J37" s="10">
        <f t="shared" si="12"/>
        <v>0</v>
      </c>
      <c r="K37" s="24">
        <f t="shared" si="12"/>
        <v>0</v>
      </c>
      <c r="L37" s="20">
        <f t="shared" ref="L37" si="13">SUM(D37:K37)</f>
        <v>0</v>
      </c>
      <c r="M37" s="22"/>
    </row>
    <row r="38" spans="1:13">
      <c r="A38" t="s">
        <v>56</v>
      </c>
      <c r="B38" t="s">
        <v>47</v>
      </c>
      <c r="D38" s="9">
        <f>(D32*47)+(D33*47)+(D34*47)+(D35*77)+(D36*77)</f>
        <v>0</v>
      </c>
      <c r="E38" s="9">
        <f t="shared" ref="E38:I38" si="14">(E32*47)+(E33*47)+(E34*47)+(E35*77)+(E36*77)</f>
        <v>0</v>
      </c>
      <c r="F38" s="9">
        <f t="shared" si="14"/>
        <v>0</v>
      </c>
      <c r="G38" s="9">
        <f t="shared" si="14"/>
        <v>0</v>
      </c>
      <c r="H38" s="9">
        <f t="shared" si="14"/>
        <v>0</v>
      </c>
      <c r="I38" s="9">
        <f t="shared" si="14"/>
        <v>0</v>
      </c>
      <c r="J38" s="12">
        <f>(J32*47)+(J33*47)+(J34*47)+(J35*77)+(J36*77)</f>
        <v>0</v>
      </c>
      <c r="K38" s="23">
        <f t="shared" ref="K38" si="15">(K32*47)+(K33*47)+(K34*47)+(K35*77)+(K36*77)</f>
        <v>0</v>
      </c>
      <c r="L38" s="20">
        <f>SUM(D38:K38)</f>
        <v>0</v>
      </c>
      <c r="M38" s="22"/>
    </row>
    <row r="39" spans="1:13">
      <c r="D39" s="2"/>
      <c r="E39" s="2"/>
      <c r="F39" s="2"/>
      <c r="G39" s="2"/>
      <c r="H39" s="2"/>
      <c r="I39" s="2"/>
      <c r="J39" s="2"/>
      <c r="K39" s="25"/>
      <c r="L39" s="20"/>
      <c r="M39" s="22"/>
    </row>
    <row r="40" spans="1:13">
      <c r="D40" s="2"/>
      <c r="E40" s="2"/>
      <c r="F40" s="2"/>
      <c r="G40" s="2"/>
      <c r="H40" s="2"/>
      <c r="I40" s="2"/>
      <c r="J40" s="2"/>
      <c r="K40" s="25"/>
      <c r="L40" s="20"/>
      <c r="M40" s="22"/>
    </row>
    <row r="41" spans="1:13">
      <c r="D41" s="2"/>
      <c r="E41" s="2"/>
      <c r="F41" s="2"/>
      <c r="G41" s="2"/>
      <c r="H41" s="2"/>
      <c r="I41" s="2"/>
      <c r="J41" s="2"/>
      <c r="K41" s="25"/>
      <c r="L41" s="20"/>
      <c r="M41" s="22"/>
    </row>
    <row r="42" spans="1:13" ht="17" thickBot="1">
      <c r="B42" t="s">
        <v>25</v>
      </c>
      <c r="D42" s="15">
        <f t="shared" ref="D42:K42" si="16">D14+D22+D30</f>
        <v>3572</v>
      </c>
      <c r="E42" s="15">
        <f t="shared" si="16"/>
        <v>3572</v>
      </c>
      <c r="F42" s="15">
        <f t="shared" si="16"/>
        <v>3572</v>
      </c>
      <c r="G42" s="15">
        <f t="shared" si="16"/>
        <v>3572</v>
      </c>
      <c r="H42" s="15">
        <f t="shared" si="16"/>
        <v>3572</v>
      </c>
      <c r="I42" s="15">
        <f t="shared" si="16"/>
        <v>3572</v>
      </c>
      <c r="J42" s="15">
        <f t="shared" si="16"/>
        <v>3572</v>
      </c>
      <c r="K42" s="26">
        <f t="shared" si="16"/>
        <v>47</v>
      </c>
      <c r="L42" s="20">
        <f>SUM(D42:K42)</f>
        <v>25051</v>
      </c>
      <c r="M42" s="22"/>
    </row>
    <row r="43" spans="1:13" ht="17" thickTop="1">
      <c r="D43" s="2"/>
      <c r="E43" s="2"/>
      <c r="F43" s="2"/>
      <c r="G43" s="2"/>
      <c r="H43" s="2"/>
      <c r="I43" s="2"/>
      <c r="J43" s="2"/>
      <c r="K43" s="25" t="s">
        <v>52</v>
      </c>
      <c r="L43" s="21">
        <f>L42+D5</f>
        <v>25427</v>
      </c>
      <c r="M43" s="22"/>
    </row>
    <row r="44" spans="1:13">
      <c r="D44" s="2"/>
      <c r="E44" s="2"/>
      <c r="F44" s="2"/>
      <c r="G44" s="2"/>
      <c r="H44" s="2"/>
      <c r="I44" s="2"/>
      <c r="J44" s="2"/>
      <c r="K44"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Summary</vt:lpstr>
      <vt:lpstr>Month 1</vt:lpstr>
      <vt:lpstr>Month 2</vt:lpstr>
      <vt:lpstr>Month 3</vt:lpstr>
      <vt:lpstr>Month 4 what if nothing new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Travis Ogden</dc:creator>
  <cp:lastModifiedBy>Travis Ogden</cp:lastModifiedBy>
  <dcterms:created xsi:type="dcterms:W3CDTF">2021-04-18T16:25:04Z</dcterms:created>
  <dcterms:modified xsi:type="dcterms:W3CDTF">2021-05-03T19:07:49Z</dcterms:modified>
</cp:coreProperties>
</file>